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310" yWindow="2520" windowWidth="18000" windowHeight="11175" activeTab="2"/>
  </bookViews>
  <sheets>
    <sheet name="declaration and points" sheetId="1" r:id="rId1"/>
    <sheet name="events" sheetId="2" r:id="rId2"/>
    <sheet name="summary" sheetId="3" r:id="rId3"/>
  </sheets>
  <definedNames>
    <definedName name="_xlnm.Print_Area" localSheetId="2">summary!$A$1:$K$23</definedName>
  </definedNames>
  <calcPr calcId="114210"/>
</workbook>
</file>

<file path=xl/calcChain.xml><?xml version="1.0" encoding="utf-8"?>
<calcChain xmlns="http://schemas.openxmlformats.org/spreadsheetml/2006/main">
  <c r="E13" i="2"/>
  <c r="E7"/>
  <c r="E8"/>
  <c r="F8"/>
  <c r="D6" i="3"/>
  <c r="E44" i="2"/>
  <c r="F44"/>
  <c r="G15" i="3"/>
  <c r="E43" i="2"/>
  <c r="F43"/>
  <c r="F15" i="3"/>
  <c r="E57" i="2"/>
  <c r="E56"/>
  <c r="F56"/>
  <c r="H19" i="3"/>
  <c r="S11" i="2"/>
  <c r="T11"/>
  <c r="G8" i="3"/>
  <c r="S10" i="2"/>
  <c r="T10"/>
  <c r="F8" i="3"/>
  <c r="S18" i="2"/>
  <c r="T18"/>
  <c r="C11" i="3"/>
  <c r="S19" i="2"/>
  <c r="T19"/>
  <c r="D11" i="3"/>
  <c r="S20" i="2"/>
  <c r="T20"/>
  <c r="E11" i="3"/>
  <c r="S30" i="2"/>
  <c r="T30"/>
  <c r="D14" i="3"/>
  <c r="S34" i="2"/>
  <c r="T34"/>
  <c r="H14" i="3"/>
  <c r="S33" i="2"/>
  <c r="S32"/>
  <c r="T32"/>
  <c r="F14" i="3"/>
  <c r="S31" i="2"/>
  <c r="T31"/>
  <c r="E14" i="3"/>
  <c r="S54" i="2"/>
  <c r="T54"/>
  <c r="F18" i="3"/>
  <c r="S55" i="2"/>
  <c r="T55"/>
  <c r="G18" i="3"/>
  <c r="S56" i="2"/>
  <c r="T56"/>
  <c r="H18" i="3"/>
  <c r="S57" i="2"/>
  <c r="T57"/>
  <c r="I18" i="3"/>
  <c r="S58" i="2"/>
  <c r="T58"/>
  <c r="J18" i="3"/>
  <c r="S36" i="2"/>
  <c r="T36"/>
  <c r="J14" i="3"/>
  <c r="L34" i="2"/>
  <c r="M34"/>
  <c r="H13" i="3"/>
  <c r="E31" i="2"/>
  <c r="F31"/>
  <c r="E12" i="3"/>
  <c r="S25" i="2"/>
  <c r="T25"/>
  <c r="J11" i="3"/>
  <c r="L9" i="2"/>
  <c r="E9"/>
  <c r="F9"/>
  <c r="E6" i="3"/>
  <c r="S53" i="2"/>
  <c r="T53"/>
  <c r="E18" i="3"/>
  <c r="T51" i="2"/>
  <c r="C18" i="3"/>
  <c r="T33" i="2"/>
  <c r="G14" i="3"/>
  <c r="S35" i="2"/>
  <c r="T35"/>
  <c r="I14" i="3"/>
  <c r="S29" i="2"/>
  <c r="T29"/>
  <c r="C14" i="3"/>
  <c r="S21" i="2"/>
  <c r="T21"/>
  <c r="F11" i="3"/>
  <c r="S13" i="2"/>
  <c r="T13"/>
  <c r="I8" i="3"/>
  <c r="L25" i="2"/>
  <c r="M25"/>
  <c r="J10" i="3"/>
  <c r="E24" i="2"/>
  <c r="F24"/>
  <c r="I9" i="3"/>
  <c r="F13" i="2"/>
  <c r="I6" i="3"/>
  <c r="F7" i="2"/>
  <c r="C6" i="3"/>
  <c r="L8" i="2"/>
  <c r="M8"/>
  <c r="D7" i="3"/>
  <c r="E35" i="2"/>
  <c r="F35"/>
  <c r="I12" i="3"/>
  <c r="E54" i="2"/>
  <c r="F54"/>
  <c r="F19" i="3"/>
  <c r="T52" i="2"/>
  <c r="D18" i="3"/>
  <c r="L13" i="2"/>
  <c r="M13"/>
  <c r="I7" i="3"/>
  <c r="L14" i="2"/>
  <c r="M14"/>
  <c r="J7" i="3"/>
  <c r="S22" i="2"/>
  <c r="T22"/>
  <c r="G11" i="3"/>
  <c r="S23" i="2"/>
  <c r="T23"/>
  <c r="H11" i="3"/>
  <c r="S24" i="2"/>
  <c r="T24"/>
  <c r="I11" i="3"/>
  <c r="S41" i="2"/>
  <c r="T41"/>
  <c r="D17" i="3"/>
  <c r="L24" i="2"/>
  <c r="M24"/>
  <c r="I10" i="3"/>
  <c r="L11" i="2"/>
  <c r="M11"/>
  <c r="G7" i="3"/>
  <c r="E10" i="2"/>
  <c r="F10"/>
  <c r="F6" i="3"/>
  <c r="E11" i="2"/>
  <c r="F11"/>
  <c r="G6" i="3"/>
  <c r="E12" i="2"/>
  <c r="F12"/>
  <c r="H6" i="3"/>
  <c r="E14" i="2"/>
  <c r="F14"/>
  <c r="J6" i="3"/>
  <c r="E22" i="2"/>
  <c r="F22"/>
  <c r="G9" i="3"/>
  <c r="S14" i="2"/>
  <c r="T14"/>
  <c r="J8" i="3"/>
  <c r="E51" i="2"/>
  <c r="F51"/>
  <c r="C19" i="3"/>
  <c r="A18" i="2"/>
  <c r="H6" i="1"/>
  <c r="E18" i="2"/>
  <c r="F18"/>
  <c r="C9" i="3"/>
  <c r="H27" i="2"/>
  <c r="A27"/>
  <c r="H21"/>
  <c r="A21"/>
  <c r="O10"/>
  <c r="H10"/>
  <c r="A10"/>
  <c r="O49"/>
  <c r="O38"/>
  <c r="H38"/>
  <c r="A38"/>
  <c r="O27"/>
  <c r="O16"/>
  <c r="H16"/>
  <c r="A16"/>
  <c r="O5"/>
  <c r="H5"/>
  <c r="A5"/>
  <c r="H2"/>
  <c r="A25"/>
  <c r="O57"/>
  <c r="O46"/>
  <c r="H46"/>
  <c r="Q58"/>
  <c r="Q57"/>
  <c r="Q56"/>
  <c r="Q55"/>
  <c r="Q54"/>
  <c r="Q53"/>
  <c r="Q52"/>
  <c r="Q51"/>
  <c r="P58"/>
  <c r="P57"/>
  <c r="P56"/>
  <c r="P55"/>
  <c r="P54"/>
  <c r="P53"/>
  <c r="P52"/>
  <c r="P51"/>
  <c r="O58"/>
  <c r="O56"/>
  <c r="O55"/>
  <c r="O54"/>
  <c r="O53"/>
  <c r="O52"/>
  <c r="O51"/>
  <c r="E52"/>
  <c r="F52"/>
  <c r="D19" i="3"/>
  <c r="E53" i="2"/>
  <c r="F53"/>
  <c r="E19" i="3"/>
  <c r="E55" i="2"/>
  <c r="F55"/>
  <c r="G19" i="3"/>
  <c r="F57" i="2"/>
  <c r="I19" i="3"/>
  <c r="E58" i="2"/>
  <c r="F58"/>
  <c r="J19" i="3"/>
  <c r="S42" i="2"/>
  <c r="T42"/>
  <c r="E17" i="3"/>
  <c r="S43" i="2"/>
  <c r="T43"/>
  <c r="F17" i="3"/>
  <c r="S44" i="2"/>
  <c r="T44"/>
  <c r="G17" i="3"/>
  <c r="S45" i="2"/>
  <c r="T45"/>
  <c r="H17" i="3"/>
  <c r="S46" i="2"/>
  <c r="T46"/>
  <c r="I17" i="3"/>
  <c r="S47" i="2"/>
  <c r="T47"/>
  <c r="J17" i="3"/>
  <c r="S40" i="2"/>
  <c r="T40"/>
  <c r="C17" i="3"/>
  <c r="L41" i="2"/>
  <c r="M41"/>
  <c r="D16" i="3"/>
  <c r="L42" i="2"/>
  <c r="M42"/>
  <c r="E16" i="3"/>
  <c r="L43" i="2"/>
  <c r="M43"/>
  <c r="F16" i="3"/>
  <c r="L44" i="2"/>
  <c r="M44"/>
  <c r="G16" i="3"/>
  <c r="L45" i="2"/>
  <c r="M45"/>
  <c r="H16" i="3"/>
  <c r="L46" i="2"/>
  <c r="M46"/>
  <c r="I16" i="3"/>
  <c r="L47" i="2"/>
  <c r="M47"/>
  <c r="J16" i="3"/>
  <c r="L40" i="2"/>
  <c r="M40"/>
  <c r="C16" i="3"/>
  <c r="E41" i="2"/>
  <c r="F41"/>
  <c r="D15" i="3"/>
  <c r="E42" i="2"/>
  <c r="F42"/>
  <c r="E15" i="3"/>
  <c r="E45" i="2"/>
  <c r="F45"/>
  <c r="H15" i="3"/>
  <c r="E46" i="2"/>
  <c r="F46"/>
  <c r="I15" i="3"/>
  <c r="E47" i="2"/>
  <c r="F47"/>
  <c r="J15" i="3"/>
  <c r="E40" i="2"/>
  <c r="F40"/>
  <c r="C15" i="3"/>
  <c r="E30" i="2"/>
  <c r="F30"/>
  <c r="D12" i="3"/>
  <c r="E32" i="2"/>
  <c r="F32"/>
  <c r="F12" i="3"/>
  <c r="E33" i="2"/>
  <c r="F33"/>
  <c r="G12" i="3"/>
  <c r="E34" i="2"/>
  <c r="F34"/>
  <c r="H12" i="3"/>
  <c r="E36" i="2"/>
  <c r="F36"/>
  <c r="J12" i="3"/>
  <c r="E29" i="2"/>
  <c r="F29"/>
  <c r="C12" i="3"/>
  <c r="L30" i="2"/>
  <c r="M30"/>
  <c r="D13" i="3"/>
  <c r="L31" i="2"/>
  <c r="M31"/>
  <c r="E13" i="3"/>
  <c r="L32" i="2"/>
  <c r="M32"/>
  <c r="F13" i="3"/>
  <c r="L33" i="2"/>
  <c r="M33"/>
  <c r="G13" i="3"/>
  <c r="L35" i="2"/>
  <c r="M35"/>
  <c r="I13" i="3"/>
  <c r="L36" i="2"/>
  <c r="M36"/>
  <c r="J13" i="3"/>
  <c r="L29" i="2"/>
  <c r="M29"/>
  <c r="C13" i="3"/>
  <c r="L19" i="2"/>
  <c r="M19"/>
  <c r="D10" i="3"/>
  <c r="L20" i="2"/>
  <c r="M20"/>
  <c r="E10" i="3"/>
  <c r="L21" i="2"/>
  <c r="M21"/>
  <c r="F10" i="3"/>
  <c r="L22" i="2"/>
  <c r="M22"/>
  <c r="G10" i="3"/>
  <c r="L23" i="2"/>
  <c r="M23"/>
  <c r="H10" i="3"/>
  <c r="L18" i="2"/>
  <c r="M18"/>
  <c r="C10" i="3"/>
  <c r="E19" i="2"/>
  <c r="F19"/>
  <c r="D9" i="3"/>
  <c r="E20" i="2"/>
  <c r="F20"/>
  <c r="E9" i="3"/>
  <c r="E21" i="2"/>
  <c r="F21"/>
  <c r="F9" i="3"/>
  <c r="E23" i="2"/>
  <c r="F23"/>
  <c r="H9" i="3"/>
  <c r="E25" i="2"/>
  <c r="F25"/>
  <c r="J9" i="3"/>
  <c r="S8" i="2"/>
  <c r="T8"/>
  <c r="D8" i="3"/>
  <c r="S9" i="2"/>
  <c r="T9"/>
  <c r="E8" i="3"/>
  <c r="S12" i="2"/>
  <c r="T12"/>
  <c r="H8" i="3"/>
  <c r="S7" i="2"/>
  <c r="T7"/>
  <c r="C8" i="3"/>
  <c r="M9" i="2"/>
  <c r="E7" i="3"/>
  <c r="L10" i="2"/>
  <c r="M10"/>
  <c r="F7" i="3"/>
  <c r="L12" i="2"/>
  <c r="M12"/>
  <c r="H7" i="3"/>
  <c r="L7" i="2"/>
  <c r="M7"/>
  <c r="C7" i="3"/>
  <c r="A3" i="2"/>
  <c r="O36"/>
  <c r="O35"/>
  <c r="O34"/>
  <c r="O33"/>
  <c r="O32"/>
  <c r="O31"/>
  <c r="O30"/>
  <c r="O29"/>
  <c r="H18"/>
  <c r="H19"/>
  <c r="C58"/>
  <c r="C57"/>
  <c r="C56"/>
  <c r="C55"/>
  <c r="C54"/>
  <c r="C53"/>
  <c r="C52"/>
  <c r="C51"/>
  <c r="B58"/>
  <c r="B57"/>
  <c r="B56"/>
  <c r="B55"/>
  <c r="B54"/>
  <c r="B53"/>
  <c r="B52"/>
  <c r="B51"/>
  <c r="Q47"/>
  <c r="Q46"/>
  <c r="Q45"/>
  <c r="Q44"/>
  <c r="Q43"/>
  <c r="Q42"/>
  <c r="Q41"/>
  <c r="Q40"/>
  <c r="P47"/>
  <c r="P46"/>
  <c r="P45"/>
  <c r="P44"/>
  <c r="P43"/>
  <c r="P42"/>
  <c r="P41"/>
  <c r="P40"/>
  <c r="O47"/>
  <c r="O45"/>
  <c r="O44"/>
  <c r="O43"/>
  <c r="O42"/>
  <c r="O41"/>
  <c r="O40"/>
  <c r="H47"/>
  <c r="H45"/>
  <c r="H44"/>
  <c r="H43"/>
  <c r="H42"/>
  <c r="H41"/>
  <c r="H40"/>
  <c r="J47"/>
  <c r="J46"/>
  <c r="J45"/>
  <c r="J44"/>
  <c r="J43"/>
  <c r="J42"/>
  <c r="J41"/>
  <c r="J40"/>
  <c r="I45"/>
  <c r="I46"/>
  <c r="I47"/>
  <c r="I44"/>
  <c r="I43"/>
  <c r="I42"/>
  <c r="I41"/>
  <c r="I40"/>
  <c r="C47"/>
  <c r="C46"/>
  <c r="C45"/>
  <c r="C44"/>
  <c r="C43"/>
  <c r="C42"/>
  <c r="C41"/>
  <c r="C40"/>
  <c r="B47"/>
  <c r="B46"/>
  <c r="B45"/>
  <c r="B44"/>
  <c r="B43"/>
  <c r="B42"/>
  <c r="B41"/>
  <c r="B40"/>
  <c r="A47"/>
  <c r="A46"/>
  <c r="A45"/>
  <c r="A44"/>
  <c r="A43"/>
  <c r="A42"/>
  <c r="A41"/>
  <c r="A40"/>
  <c r="H36"/>
  <c r="H35"/>
  <c r="H34"/>
  <c r="H33"/>
  <c r="H32"/>
  <c r="H31"/>
  <c r="H30"/>
  <c r="H29"/>
  <c r="Q36"/>
  <c r="Q35"/>
  <c r="Q34"/>
  <c r="Q33"/>
  <c r="Q32"/>
  <c r="Q31"/>
  <c r="Q30"/>
  <c r="Q29"/>
  <c r="P36"/>
  <c r="P35"/>
  <c r="P34"/>
  <c r="P33"/>
  <c r="P32"/>
  <c r="P31"/>
  <c r="P30"/>
  <c r="P29"/>
  <c r="I36"/>
  <c r="I35"/>
  <c r="I34"/>
  <c r="I33"/>
  <c r="I32"/>
  <c r="I31"/>
  <c r="I30"/>
  <c r="I29"/>
  <c r="J29"/>
  <c r="J36"/>
  <c r="J35"/>
  <c r="J34"/>
  <c r="J33"/>
  <c r="J32"/>
  <c r="J31"/>
  <c r="J30"/>
  <c r="C36"/>
  <c r="C35"/>
  <c r="C34"/>
  <c r="C33"/>
  <c r="C32"/>
  <c r="C31"/>
  <c r="C30"/>
  <c r="C29"/>
  <c r="B36"/>
  <c r="B35"/>
  <c r="B34"/>
  <c r="B33"/>
  <c r="B32"/>
  <c r="B31"/>
  <c r="B30"/>
  <c r="B29"/>
  <c r="A36"/>
  <c r="A35"/>
  <c r="A34"/>
  <c r="A33"/>
  <c r="A31"/>
  <c r="A32"/>
  <c r="A30"/>
  <c r="A29"/>
  <c r="Q25"/>
  <c r="Q24"/>
  <c r="Q23"/>
  <c r="Q22"/>
  <c r="Q21"/>
  <c r="Q20"/>
  <c r="Q19"/>
  <c r="Q18"/>
  <c r="P25"/>
  <c r="P24"/>
  <c r="P23"/>
  <c r="P22"/>
  <c r="P21"/>
  <c r="P20"/>
  <c r="P19"/>
  <c r="P18"/>
  <c r="O25"/>
  <c r="O24"/>
  <c r="O23"/>
  <c r="O22"/>
  <c r="O21"/>
  <c r="O20"/>
  <c r="O19"/>
  <c r="O18"/>
  <c r="J25"/>
  <c r="J24"/>
  <c r="J23"/>
  <c r="J22"/>
  <c r="J21"/>
  <c r="J20"/>
  <c r="J19"/>
  <c r="J18"/>
  <c r="I25"/>
  <c r="I24"/>
  <c r="I23"/>
  <c r="I22"/>
  <c r="I21"/>
  <c r="I20"/>
  <c r="I19"/>
  <c r="I18"/>
  <c r="H25"/>
  <c r="H24"/>
  <c r="H23"/>
  <c r="H22"/>
  <c r="H20"/>
  <c r="A24"/>
  <c r="A23"/>
  <c r="A22"/>
  <c r="A20"/>
  <c r="A19"/>
  <c r="Q14"/>
  <c r="Q13"/>
  <c r="Q12"/>
  <c r="Q11"/>
  <c r="Q10"/>
  <c r="Q9"/>
  <c r="Q8"/>
  <c r="Q7"/>
  <c r="P14"/>
  <c r="P13"/>
  <c r="P12"/>
  <c r="P11"/>
  <c r="P10"/>
  <c r="P9"/>
  <c r="P8"/>
  <c r="P7"/>
  <c r="O14"/>
  <c r="O13"/>
  <c r="O12"/>
  <c r="O11"/>
  <c r="O9"/>
  <c r="O8"/>
  <c r="O7"/>
  <c r="C25"/>
  <c r="C24"/>
  <c r="C23"/>
  <c r="C22"/>
  <c r="C21"/>
  <c r="C20"/>
  <c r="C19"/>
  <c r="C18"/>
  <c r="B25"/>
  <c r="B24"/>
  <c r="B23"/>
  <c r="B22"/>
  <c r="B21"/>
  <c r="B20"/>
  <c r="B19"/>
  <c r="B18"/>
  <c r="J14"/>
  <c r="J13"/>
  <c r="J12"/>
  <c r="J11"/>
  <c r="J10"/>
  <c r="J9"/>
  <c r="J8"/>
  <c r="J7"/>
  <c r="I14"/>
  <c r="I13"/>
  <c r="I12"/>
  <c r="I11"/>
  <c r="I10"/>
  <c r="I9"/>
  <c r="I8"/>
  <c r="I7"/>
  <c r="H14"/>
  <c r="H13"/>
  <c r="H12"/>
  <c r="H11"/>
  <c r="H9"/>
  <c r="H8"/>
  <c r="H7"/>
  <c r="C7"/>
  <c r="C14"/>
  <c r="C13"/>
  <c r="C12"/>
  <c r="C11"/>
  <c r="C10"/>
  <c r="C9"/>
  <c r="C8"/>
  <c r="B14"/>
  <c r="B13"/>
  <c r="B12"/>
  <c r="B11"/>
  <c r="B10"/>
  <c r="B9"/>
  <c r="B8"/>
  <c r="B7"/>
  <c r="A13"/>
  <c r="A14"/>
  <c r="A12"/>
  <c r="A11"/>
  <c r="A9"/>
  <c r="A8"/>
  <c r="A7"/>
  <c r="B19" i="3"/>
  <c r="B7"/>
  <c r="B8"/>
  <c r="B9"/>
  <c r="B10"/>
  <c r="B11"/>
  <c r="B12"/>
  <c r="B13"/>
  <c r="B14"/>
  <c r="B15"/>
  <c r="B16"/>
  <c r="B17"/>
  <c r="B18"/>
  <c r="B6"/>
  <c r="C2"/>
  <c r="D5"/>
  <c r="E5"/>
  <c r="F5"/>
  <c r="G5"/>
  <c r="H5"/>
  <c r="I5"/>
  <c r="J5"/>
  <c r="C5"/>
  <c r="C1"/>
  <c r="B4"/>
  <c r="I20"/>
  <c r="G20"/>
  <c r="F20"/>
  <c r="D20"/>
  <c r="H20"/>
  <c r="J20"/>
  <c r="C20"/>
  <c r="E20"/>
  <c r="C21"/>
  <c r="D21"/>
  <c r="H21"/>
  <c r="I21"/>
  <c r="G21"/>
  <c r="E21"/>
  <c r="F21"/>
  <c r="J21"/>
</calcChain>
</file>

<file path=xl/sharedStrings.xml><?xml version="1.0" encoding="utf-8"?>
<sst xmlns="http://schemas.openxmlformats.org/spreadsheetml/2006/main" count="247" uniqueCount="148">
  <si>
    <t>HERTS SCHOOLS ATHLETICS FINALS 2023</t>
  </si>
  <si>
    <t>Team Declarations</t>
  </si>
  <si>
    <t>School</t>
  </si>
  <si>
    <t>Roundwood Park</t>
  </si>
  <si>
    <t>Dame Alice Owens</t>
  </si>
  <si>
    <t>Hitchin</t>
  </si>
  <si>
    <t>St. Georges</t>
  </si>
  <si>
    <t>Verulam</t>
  </si>
  <si>
    <t>St. Albans</t>
  </si>
  <si>
    <t>St. Clement Danes</t>
  </si>
  <si>
    <t>Berkhamsted</t>
  </si>
  <si>
    <t>Abbreviated name</t>
  </si>
  <si>
    <t>RPARK</t>
  </si>
  <si>
    <t>DAO</t>
  </si>
  <si>
    <t>HITCH</t>
  </si>
  <si>
    <t>ST. G</t>
  </si>
  <si>
    <t>VER</t>
  </si>
  <si>
    <t>ST. A</t>
  </si>
  <si>
    <t>ST. CD</t>
  </si>
  <si>
    <t>BERKO</t>
  </si>
  <si>
    <t>Age group</t>
  </si>
  <si>
    <t>U16 Boys</t>
  </si>
  <si>
    <t>Number</t>
  </si>
  <si>
    <t>100 m</t>
  </si>
  <si>
    <t>Pinnington S</t>
  </si>
  <si>
    <t>O.Haque</t>
  </si>
  <si>
    <t>Steddy J</t>
  </si>
  <si>
    <t>Oladapo D</t>
  </si>
  <si>
    <t>Farrell, B</t>
  </si>
  <si>
    <t>Mackney</t>
  </si>
  <si>
    <t>Beloe A</t>
  </si>
  <si>
    <t>Oscar Sheinman</t>
  </si>
  <si>
    <t>200 m</t>
  </si>
  <si>
    <t>Devoti T</t>
  </si>
  <si>
    <t>E. Ed-Okungbowa</t>
  </si>
  <si>
    <t>McFarlane-Cushing H</t>
  </si>
  <si>
    <t>Fenner O</t>
  </si>
  <si>
    <t>Farrer, M.</t>
  </si>
  <si>
    <t>Bhagawati</t>
  </si>
  <si>
    <t>O'Connor B</t>
  </si>
  <si>
    <t>George Wise</t>
  </si>
  <si>
    <t>400 m</t>
  </si>
  <si>
    <t>Francis G</t>
  </si>
  <si>
    <t>J. McCoole</t>
  </si>
  <si>
    <t>Redfern T</t>
  </si>
  <si>
    <t>Wang M</t>
  </si>
  <si>
    <t>Salmon, N</t>
  </si>
  <si>
    <t>Rawlings</t>
  </si>
  <si>
    <t>May J</t>
  </si>
  <si>
    <t>Freddie Stewart</t>
  </si>
  <si>
    <t>800 m</t>
  </si>
  <si>
    <t>Wade A/ Mcdonald H</t>
  </si>
  <si>
    <t>A.Meekin/ E. Metcalf</t>
  </si>
  <si>
    <t>Thompson J</t>
  </si>
  <si>
    <t>Price T</t>
  </si>
  <si>
    <t>Nagalingam, O.</t>
  </si>
  <si>
    <t>O Callaghan/Good</t>
  </si>
  <si>
    <t>O'Connor J/ Sylvestor W</t>
  </si>
  <si>
    <t>Billy Saunders / Joe Poole</t>
  </si>
  <si>
    <t>1500 m</t>
  </si>
  <si>
    <t>Jump C/ Johnson W</t>
  </si>
  <si>
    <t>T. Lee/ P. Boofhumeah</t>
  </si>
  <si>
    <t>O'Sullivan</t>
  </si>
  <si>
    <t>Martin T</t>
  </si>
  <si>
    <t>Cherniaev, N.</t>
  </si>
  <si>
    <t>Neale/Nesbit</t>
  </si>
  <si>
    <t>Robertson T/Mansour L</t>
  </si>
  <si>
    <t>Archie Seddon / Eddie Slater</t>
  </si>
  <si>
    <t>Hurdles</t>
  </si>
  <si>
    <t>Kenny F</t>
  </si>
  <si>
    <t>M. Gearing</t>
  </si>
  <si>
    <t>Pymar T</t>
  </si>
  <si>
    <t>Le'ake K</t>
  </si>
  <si>
    <t>Okame, K.</t>
  </si>
  <si>
    <t>Mendlesohn</t>
  </si>
  <si>
    <t>Egan C</t>
  </si>
  <si>
    <t>Joe Paterson</t>
  </si>
  <si>
    <t>Long jump</t>
  </si>
  <si>
    <t>Willson L</t>
  </si>
  <si>
    <t>Flanagan, J</t>
  </si>
  <si>
    <t>O'Connor J</t>
  </si>
  <si>
    <t>Triple jump</t>
  </si>
  <si>
    <t>Chandra J</t>
  </si>
  <si>
    <t>Duncan I</t>
  </si>
  <si>
    <t>Jasko</t>
  </si>
  <si>
    <t>Anekwe C</t>
  </si>
  <si>
    <t>Jack Radclyffe</t>
  </si>
  <si>
    <t>High jump</t>
  </si>
  <si>
    <t>Smith B</t>
  </si>
  <si>
    <t>R.Shah</t>
  </si>
  <si>
    <t>Flowerday J</t>
  </si>
  <si>
    <t>Evershed, A.</t>
  </si>
  <si>
    <t>Roberton</t>
  </si>
  <si>
    <t>Montgomery L</t>
  </si>
  <si>
    <t>Javelin</t>
  </si>
  <si>
    <t>Mcdonald H</t>
  </si>
  <si>
    <t>F .Taylor</t>
  </si>
  <si>
    <t>Williams D</t>
  </si>
  <si>
    <t>Jenkins J</t>
  </si>
  <si>
    <t>Barrett, M.</t>
  </si>
  <si>
    <t>Dorey</t>
  </si>
  <si>
    <t>Powell J</t>
  </si>
  <si>
    <t>Dylan Harman</t>
  </si>
  <si>
    <t>Shot</t>
  </si>
  <si>
    <t>Tilly G</t>
  </si>
  <si>
    <t>M. Jones</t>
  </si>
  <si>
    <t>Kessi R</t>
  </si>
  <si>
    <t>Worsley M</t>
  </si>
  <si>
    <t>Burke, J.</t>
  </si>
  <si>
    <t>Photiou</t>
  </si>
  <si>
    <t>Dom Ford</t>
  </si>
  <si>
    <t>Discus</t>
  </si>
  <si>
    <t>Nadiger S</t>
  </si>
  <si>
    <t>I. Brasnett</t>
  </si>
  <si>
    <t>Jennings F</t>
  </si>
  <si>
    <t>Rennie-Sivell, A.</t>
  </si>
  <si>
    <t>Penfold</t>
  </si>
  <si>
    <t>Palmer-Shaw J</t>
  </si>
  <si>
    <t>Robert Williams</t>
  </si>
  <si>
    <t>Pole Vault</t>
  </si>
  <si>
    <t>Roberts M</t>
  </si>
  <si>
    <t>A. Rose</t>
  </si>
  <si>
    <t>Matthews J</t>
  </si>
  <si>
    <t>Turrall M</t>
  </si>
  <si>
    <t>Phillips-Pope I</t>
  </si>
  <si>
    <t>Jack Hamilton</t>
  </si>
  <si>
    <t>Points Allocation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</si>
  <si>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</si>
  <si>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</si>
  <si>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</si>
  <si>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</si>
  <si>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</si>
  <si>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</si>
  <si>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</si>
  <si>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</si>
  <si>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Individual events</t>
  </si>
  <si>
    <t>Relays</t>
  </si>
  <si>
    <t xml:space="preserve">HERTS SCHOOLS LEAGUE FINAL </t>
  </si>
  <si>
    <t>Event Results</t>
  </si>
  <si>
    <t>Name</t>
  </si>
  <si>
    <t>Time</t>
  </si>
  <si>
    <t>Position</t>
  </si>
  <si>
    <t>Points</t>
  </si>
  <si>
    <t>Distance</t>
  </si>
  <si>
    <t>Height</t>
  </si>
  <si>
    <t>4 x 100 m relay</t>
  </si>
  <si>
    <t>Points summary</t>
  </si>
  <si>
    <t>Total</t>
  </si>
</sst>
</file>

<file path=xl/styles.xml><?xml version="1.0" encoding="utf-8"?>
<styleSheet xmlns="http://schemas.openxmlformats.org/spreadsheetml/2006/main">
  <numFmts count="3">
    <numFmt numFmtId="44" formatCode="_-&quot;£&quot;* #,##0.00_-;\-&quot;£&quot;* #,##0.00_-;_-&quot;£&quot;* &quot;-&quot;??_-;_-@_-"/>
    <numFmt numFmtId="164" formatCode="0.0"/>
    <numFmt numFmtId="165" formatCode="mm:ss.00"/>
  </numFmts>
  <fonts count="13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10"/>
      <name val="Times New Roman"/>
      <family val="1"/>
    </font>
    <font>
      <sz val="10"/>
      <name val="Times New Roman"/>
    </font>
    <font>
      <sz val="10"/>
      <color indexed="8"/>
      <name val="Times New Roman"/>
    </font>
    <font>
      <sz val="10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0" fillId="0" borderId="1" xfId="2" applyBorder="1" applyAlignment="1">
      <alignment horizontal="left"/>
    </xf>
    <xf numFmtId="0" fontId="10" fillId="0" borderId="3" xfId="0" applyFont="1" applyBorder="1"/>
    <xf numFmtId="0" fontId="0" fillId="2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10" fillId="0" borderId="7" xfId="0" applyFont="1" applyBorder="1"/>
    <xf numFmtId="0" fontId="12" fillId="0" borderId="3" xfId="0" applyFont="1" applyBorder="1" applyAlignment="1">
      <alignment horizontal="left"/>
    </xf>
    <xf numFmtId="164" fontId="0" fillId="3" borderId="1" xfId="0" applyNumberForma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zoomScale="75" workbookViewId="0">
      <selection activeCell="E9" sqref="E9"/>
    </sheetView>
  </sheetViews>
  <sheetFormatPr defaultRowHeight="12.75"/>
  <cols>
    <col min="1" max="1" width="21.5703125" customWidth="1"/>
    <col min="2" max="2" width="19" bestFit="1" customWidth="1"/>
    <col min="3" max="3" width="22.42578125" bestFit="1" customWidth="1"/>
    <col min="4" max="4" width="19.28515625" customWidth="1"/>
    <col min="5" max="5" width="17.140625" customWidth="1"/>
    <col min="6" max="6" width="19.85546875" customWidth="1"/>
    <col min="7" max="7" width="17.7109375" bestFit="1" customWidth="1"/>
    <col min="8" max="8" width="21.7109375" bestFit="1" customWidth="1"/>
    <col min="9" max="9" width="21.5703125" bestFit="1" customWidth="1"/>
  </cols>
  <sheetData>
    <row r="1" spans="1:9" ht="23.25">
      <c r="D1" s="10" t="s">
        <v>0</v>
      </c>
      <c r="E1" s="4"/>
    </row>
    <row r="2" spans="1:9" ht="20.25">
      <c r="D2" s="11"/>
    </row>
    <row r="3" spans="1:9" ht="15.75">
      <c r="A3" s="2" t="s">
        <v>1</v>
      </c>
      <c r="B3" s="2"/>
    </row>
    <row r="4" spans="1:9">
      <c r="A4" s="3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</row>
    <row r="5" spans="1:9">
      <c r="A5" s="3" t="s">
        <v>11</v>
      </c>
      <c r="B5" s="25" t="s">
        <v>12</v>
      </c>
      <c r="C5" s="25" t="s">
        <v>13</v>
      </c>
      <c r="D5" s="25" t="s">
        <v>14</v>
      </c>
      <c r="E5" s="21" t="s">
        <v>15</v>
      </c>
      <c r="F5" s="21" t="s">
        <v>16</v>
      </c>
      <c r="G5" s="25" t="s">
        <v>17</v>
      </c>
      <c r="H5" s="21" t="s">
        <v>18</v>
      </c>
      <c r="I5" s="25" t="s">
        <v>19</v>
      </c>
    </row>
    <row r="6" spans="1:9">
      <c r="A6" s="3" t="s">
        <v>20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H6" s="8" t="str">
        <f>G6</f>
        <v>U16 Boys</v>
      </c>
      <c r="I6" s="8" t="s">
        <v>21</v>
      </c>
    </row>
    <row r="7" spans="1:9" s="20" customFormat="1">
      <c r="A7" s="26" t="s">
        <v>22</v>
      </c>
      <c r="B7" s="31">
        <v>12</v>
      </c>
      <c r="C7" s="33">
        <v>41</v>
      </c>
      <c r="D7" s="33">
        <v>47</v>
      </c>
      <c r="E7" s="35">
        <v>34</v>
      </c>
      <c r="F7" s="35">
        <v>25</v>
      </c>
      <c r="G7" s="40">
        <v>31</v>
      </c>
      <c r="H7" s="40">
        <v>26</v>
      </c>
      <c r="I7" s="40">
        <v>5</v>
      </c>
    </row>
    <row r="8" spans="1:9">
      <c r="A8" s="24" t="s">
        <v>23</v>
      </c>
      <c r="B8" s="32" t="s">
        <v>24</v>
      </c>
      <c r="C8" s="34" t="s">
        <v>25</v>
      </c>
      <c r="D8" s="34" t="s">
        <v>26</v>
      </c>
      <c r="E8" s="36" t="s">
        <v>27</v>
      </c>
      <c r="F8" s="38" t="s">
        <v>28</v>
      </c>
      <c r="G8" s="37" t="s">
        <v>29</v>
      </c>
      <c r="H8" s="41" t="s">
        <v>30</v>
      </c>
      <c r="I8" s="42" t="s">
        <v>31</v>
      </c>
    </row>
    <row r="9" spans="1:9">
      <c r="A9" s="3" t="s">
        <v>32</v>
      </c>
      <c r="B9" s="32" t="s">
        <v>33</v>
      </c>
      <c r="C9" s="34" t="s">
        <v>34</v>
      </c>
      <c r="D9" s="34" t="s">
        <v>35</v>
      </c>
      <c r="E9" s="36" t="s">
        <v>36</v>
      </c>
      <c r="F9" s="38" t="s">
        <v>37</v>
      </c>
      <c r="G9" s="37" t="s">
        <v>38</v>
      </c>
      <c r="H9" s="41" t="s">
        <v>39</v>
      </c>
      <c r="I9" s="42" t="s">
        <v>40</v>
      </c>
    </row>
    <row r="10" spans="1:9">
      <c r="A10" s="3" t="s">
        <v>41</v>
      </c>
      <c r="B10" s="32" t="s">
        <v>42</v>
      </c>
      <c r="C10" s="34" t="s">
        <v>43</v>
      </c>
      <c r="D10" s="34" t="s">
        <v>44</v>
      </c>
      <c r="E10" s="36" t="s">
        <v>45</v>
      </c>
      <c r="F10" s="38" t="s">
        <v>46</v>
      </c>
      <c r="G10" s="37" t="s">
        <v>47</v>
      </c>
      <c r="H10" s="41" t="s">
        <v>48</v>
      </c>
      <c r="I10" s="42" t="s">
        <v>49</v>
      </c>
    </row>
    <row r="11" spans="1:9">
      <c r="A11" s="3" t="s">
        <v>50</v>
      </c>
      <c r="B11" s="32" t="s">
        <v>51</v>
      </c>
      <c r="C11" s="34" t="s">
        <v>52</v>
      </c>
      <c r="D11" s="34" t="s">
        <v>53</v>
      </c>
      <c r="E11" s="36" t="s">
        <v>54</v>
      </c>
      <c r="F11" s="38" t="s">
        <v>55</v>
      </c>
      <c r="G11" s="37" t="s">
        <v>56</v>
      </c>
      <c r="H11" s="41" t="s">
        <v>57</v>
      </c>
      <c r="I11" s="42" t="s">
        <v>58</v>
      </c>
    </row>
    <row r="12" spans="1:9">
      <c r="A12" s="3" t="s">
        <v>59</v>
      </c>
      <c r="B12" s="32" t="s">
        <v>60</v>
      </c>
      <c r="C12" s="34" t="s">
        <v>61</v>
      </c>
      <c r="D12" s="34" t="s">
        <v>62</v>
      </c>
      <c r="E12" s="36" t="s">
        <v>63</v>
      </c>
      <c r="F12" s="38" t="s">
        <v>64</v>
      </c>
      <c r="G12" s="37" t="s">
        <v>65</v>
      </c>
      <c r="H12" s="41" t="s">
        <v>66</v>
      </c>
      <c r="I12" s="42" t="s">
        <v>67</v>
      </c>
    </row>
    <row r="13" spans="1:9">
      <c r="A13" s="3" t="s">
        <v>68</v>
      </c>
      <c r="B13" s="32" t="s">
        <v>69</v>
      </c>
      <c r="C13" s="34" t="s">
        <v>70</v>
      </c>
      <c r="D13" s="34" t="s">
        <v>71</v>
      </c>
      <c r="E13" s="36" t="s">
        <v>72</v>
      </c>
      <c r="F13" s="38" t="s">
        <v>73</v>
      </c>
      <c r="G13" s="37" t="s">
        <v>74</v>
      </c>
      <c r="H13" s="41" t="s">
        <v>75</v>
      </c>
      <c r="I13" s="42" t="s">
        <v>76</v>
      </c>
    </row>
    <row r="14" spans="1:9">
      <c r="A14" s="3" t="s">
        <v>77</v>
      </c>
      <c r="B14" s="32" t="s">
        <v>78</v>
      </c>
      <c r="C14" s="34" t="s">
        <v>34</v>
      </c>
      <c r="D14" s="34" t="s">
        <v>71</v>
      </c>
      <c r="E14" s="36" t="s">
        <v>72</v>
      </c>
      <c r="F14" s="39" t="s">
        <v>79</v>
      </c>
      <c r="G14" s="37" t="s">
        <v>29</v>
      </c>
      <c r="H14" s="41" t="s">
        <v>80</v>
      </c>
      <c r="I14" s="42" t="s">
        <v>31</v>
      </c>
    </row>
    <row r="15" spans="1:9">
      <c r="A15" s="3" t="s">
        <v>81</v>
      </c>
      <c r="B15" s="32" t="s">
        <v>82</v>
      </c>
      <c r="C15" s="34" t="s">
        <v>70</v>
      </c>
      <c r="D15" s="34" t="s">
        <v>83</v>
      </c>
      <c r="E15" s="36" t="s">
        <v>63</v>
      </c>
      <c r="F15" s="38" t="s">
        <v>73</v>
      </c>
      <c r="G15" s="37" t="s">
        <v>84</v>
      </c>
      <c r="H15" s="41" t="s">
        <v>85</v>
      </c>
      <c r="I15" s="42" t="s">
        <v>86</v>
      </c>
    </row>
    <row r="16" spans="1:9">
      <c r="A16" s="3" t="s">
        <v>87</v>
      </c>
      <c r="B16" s="32" t="s">
        <v>88</v>
      </c>
      <c r="C16" s="34" t="s">
        <v>89</v>
      </c>
      <c r="D16" s="34" t="s">
        <v>90</v>
      </c>
      <c r="E16" s="36" t="s">
        <v>27</v>
      </c>
      <c r="F16" s="38" t="s">
        <v>91</v>
      </c>
      <c r="G16" s="37" t="s">
        <v>92</v>
      </c>
      <c r="H16" s="41" t="s">
        <v>93</v>
      </c>
      <c r="I16" s="42" t="s">
        <v>76</v>
      </c>
    </row>
    <row r="17" spans="1:9">
      <c r="A17" s="3" t="s">
        <v>94</v>
      </c>
      <c r="B17" s="32" t="s">
        <v>95</v>
      </c>
      <c r="C17" s="34" t="s">
        <v>96</v>
      </c>
      <c r="D17" s="34" t="s">
        <v>97</v>
      </c>
      <c r="E17" s="36" t="s">
        <v>98</v>
      </c>
      <c r="F17" s="39" t="s">
        <v>99</v>
      </c>
      <c r="G17" s="37" t="s">
        <v>100</v>
      </c>
      <c r="H17" s="41" t="s">
        <v>101</v>
      </c>
      <c r="I17" s="42" t="s">
        <v>102</v>
      </c>
    </row>
    <row r="18" spans="1:9">
      <c r="A18" s="3" t="s">
        <v>103</v>
      </c>
      <c r="B18" s="32" t="s">
        <v>104</v>
      </c>
      <c r="C18" s="34" t="s">
        <v>105</v>
      </c>
      <c r="D18" s="34" t="s">
        <v>106</v>
      </c>
      <c r="E18" s="36" t="s">
        <v>107</v>
      </c>
      <c r="F18" s="39" t="s">
        <v>108</v>
      </c>
      <c r="G18" s="37" t="s">
        <v>109</v>
      </c>
      <c r="H18" s="41" t="s">
        <v>75</v>
      </c>
      <c r="I18" s="42" t="s">
        <v>110</v>
      </c>
    </row>
    <row r="19" spans="1:9">
      <c r="A19" s="3" t="s">
        <v>111</v>
      </c>
      <c r="B19" s="32" t="s">
        <v>112</v>
      </c>
      <c r="C19" s="34" t="s">
        <v>113</v>
      </c>
      <c r="D19" s="34" t="s">
        <v>114</v>
      </c>
      <c r="E19" s="36" t="s">
        <v>45</v>
      </c>
      <c r="F19" s="39" t="s">
        <v>115</v>
      </c>
      <c r="G19" s="37" t="s">
        <v>116</v>
      </c>
      <c r="H19" s="41" t="s">
        <v>117</v>
      </c>
      <c r="I19" s="42" t="s">
        <v>118</v>
      </c>
    </row>
    <row r="20" spans="1:9">
      <c r="A20" s="3" t="s">
        <v>119</v>
      </c>
      <c r="B20" s="32" t="s">
        <v>120</v>
      </c>
      <c r="C20" s="34" t="s">
        <v>121</v>
      </c>
      <c r="D20" s="34" t="s">
        <v>122</v>
      </c>
      <c r="E20" s="36" t="s">
        <v>123</v>
      </c>
      <c r="F20" s="38" t="s">
        <v>37</v>
      </c>
      <c r="G20" s="37" t="s">
        <v>47</v>
      </c>
      <c r="H20" s="41" t="s">
        <v>124</v>
      </c>
      <c r="I20" s="42" t="s">
        <v>125</v>
      </c>
    </row>
    <row r="21" spans="1:9" ht="15.75">
      <c r="A21" s="2" t="s">
        <v>126</v>
      </c>
      <c r="B21" s="2"/>
    </row>
    <row r="22" spans="1:9">
      <c r="B22" s="6" t="s">
        <v>127</v>
      </c>
      <c r="C22" s="6" t="s">
        <v>128</v>
      </c>
      <c r="D22" s="6" t="s">
        <v>129</v>
      </c>
      <c r="E22" s="6" t="s">
        <v>130</v>
      </c>
      <c r="F22" s="6" t="s">
        <v>131</v>
      </c>
      <c r="G22" s="6" t="s">
        <v>132</v>
      </c>
      <c r="H22" s="6" t="s">
        <v>133</v>
      </c>
      <c r="I22" s="6" t="s">
        <v>134</v>
      </c>
    </row>
    <row r="23" spans="1:9">
      <c r="A23" s="5" t="s">
        <v>135</v>
      </c>
      <c r="B23" s="12">
        <v>8</v>
      </c>
      <c r="C23" s="12">
        <v>7</v>
      </c>
      <c r="D23" s="12">
        <v>6</v>
      </c>
      <c r="E23" s="12">
        <v>5</v>
      </c>
      <c r="F23" s="12">
        <v>4</v>
      </c>
      <c r="G23" s="12">
        <v>3</v>
      </c>
      <c r="H23" s="12">
        <v>2</v>
      </c>
      <c r="I23" s="12">
        <v>1</v>
      </c>
    </row>
    <row r="24" spans="1:9">
      <c r="A24" s="5" t="s">
        <v>136</v>
      </c>
      <c r="B24" s="6">
        <v>8</v>
      </c>
      <c r="C24" s="6">
        <v>7</v>
      </c>
      <c r="D24" s="6">
        <v>6</v>
      </c>
      <c r="E24" s="6">
        <v>5</v>
      </c>
      <c r="F24" s="6">
        <v>4</v>
      </c>
      <c r="G24" s="6">
        <v>3</v>
      </c>
      <c r="H24" s="6">
        <v>2</v>
      </c>
      <c r="I24" s="6">
        <v>1</v>
      </c>
    </row>
    <row r="27" spans="1:9">
      <c r="D27" s="22"/>
      <c r="E27" s="23"/>
    </row>
    <row r="28" spans="1:9">
      <c r="D28" s="22"/>
      <c r="E28" s="23"/>
    </row>
    <row r="29" spans="1:9">
      <c r="D29" s="22"/>
      <c r="E29" s="23"/>
    </row>
  </sheetData>
  <phoneticPr fontId="0" type="noConversion"/>
  <pageMargins left="0.78740157480314965" right="0.78740157480314965" top="0.78740157480314965" bottom="0.78740157480314965" header="0" footer="0"/>
  <pageSetup paperSize="9" scale="6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zoomScale="76" zoomScaleNormal="76" workbookViewId="0">
      <selection activeCell="E3" sqref="E3"/>
    </sheetView>
  </sheetViews>
  <sheetFormatPr defaultRowHeight="12.75"/>
  <cols>
    <col min="1" max="1" width="19.140625" bestFit="1" customWidth="1"/>
    <col min="2" max="2" width="11.85546875" style="14" customWidth="1"/>
    <col min="3" max="3" width="19.42578125" bestFit="1" customWidth="1"/>
    <col min="4" max="6" width="9.140625" style="14"/>
    <col min="8" max="8" width="21.5703125" customWidth="1"/>
    <col min="9" max="9" width="9.140625" style="14"/>
    <col min="10" max="10" width="19.42578125" bestFit="1" customWidth="1"/>
    <col min="11" max="13" width="9.140625" style="14"/>
    <col min="15" max="15" width="15.5703125" customWidth="1"/>
    <col min="16" max="16" width="9.140625" style="14"/>
    <col min="17" max="17" width="19.42578125" bestFit="1" customWidth="1"/>
    <col min="18" max="20" width="9.140625" style="14"/>
  </cols>
  <sheetData>
    <row r="1" spans="1:20" ht="23.25">
      <c r="H1" s="10" t="s">
        <v>137</v>
      </c>
      <c r="I1" s="18"/>
    </row>
    <row r="2" spans="1:20" ht="20.25">
      <c r="H2" s="11">
        <f ca="1">'declaration and points'!D2</f>
        <v>0</v>
      </c>
    </row>
    <row r="3" spans="1:20" ht="20.25">
      <c r="A3" s="7" t="str">
        <f ca="1">'declaration and points'!B6</f>
        <v>U16 Boys</v>
      </c>
      <c r="B3" s="19" t="s">
        <v>138</v>
      </c>
      <c r="C3" s="2"/>
    </row>
    <row r="5" spans="1:20">
      <c r="A5" s="1" t="str">
        <f ca="1">'declaration and points'!A8</f>
        <v>100 m</v>
      </c>
      <c r="H5" s="1" t="str">
        <f ca="1">'declaration and points'!A9</f>
        <v>200 m</v>
      </c>
      <c r="O5" s="1" t="str">
        <f ca="1">'declaration and points'!A10</f>
        <v>400 m</v>
      </c>
    </row>
    <row r="6" spans="1:20">
      <c r="A6" s="3" t="s">
        <v>139</v>
      </c>
      <c r="B6" s="6" t="s">
        <v>22</v>
      </c>
      <c r="C6" s="3" t="s">
        <v>2</v>
      </c>
      <c r="D6" s="6" t="s">
        <v>140</v>
      </c>
      <c r="E6" s="6" t="s">
        <v>141</v>
      </c>
      <c r="F6" s="6" t="s">
        <v>142</v>
      </c>
      <c r="H6" s="3" t="s">
        <v>139</v>
      </c>
      <c r="I6" s="6" t="s">
        <v>22</v>
      </c>
      <c r="J6" s="3" t="s">
        <v>2</v>
      </c>
      <c r="K6" s="6" t="s">
        <v>140</v>
      </c>
      <c r="L6" s="6" t="s">
        <v>141</v>
      </c>
      <c r="M6" s="6" t="s">
        <v>142</v>
      </c>
      <c r="O6" s="3" t="s">
        <v>139</v>
      </c>
      <c r="P6" s="6" t="s">
        <v>22</v>
      </c>
      <c r="Q6" s="3" t="s">
        <v>2</v>
      </c>
      <c r="R6" s="6" t="s">
        <v>140</v>
      </c>
      <c r="S6" s="6" t="s">
        <v>141</v>
      </c>
      <c r="T6" s="6" t="s">
        <v>142</v>
      </c>
    </row>
    <row r="7" spans="1:20">
      <c r="A7" s="3" t="str">
        <f ca="1">'declaration and points'!B8</f>
        <v>Pinnington S</v>
      </c>
      <c r="B7" s="6">
        <f ca="1">'declaration and points'!B7</f>
        <v>12</v>
      </c>
      <c r="C7" s="3" t="str">
        <f ca="1">'declaration and points'!B5</f>
        <v>RPARK</v>
      </c>
      <c r="D7" s="43">
        <v>12.51</v>
      </c>
      <c r="E7" s="28">
        <f ca="1">IF(D7="",9,RANK(D7,$D$7:$D$14,1))</f>
        <v>8</v>
      </c>
      <c r="F7" s="6">
        <f ca="1">IF(E7=1,'declaration and points'!$B$23,IF(E7=2,'declaration and points'!$C$23,IF(E7=3,'declaration and points'!$D$23,IF(E7=4,'declaration and points'!$E$23,IF(E7=5,'declaration and points'!$F$23,IF(E7=6,'declaration and points'!$G$23,IF(E7=7,'declaration and points'!$H$23,IF(E7=8,'declaration and points'!$I$23,))))))))</f>
        <v>1</v>
      </c>
      <c r="H7" s="3" t="str">
        <f ca="1">'declaration and points'!B9</f>
        <v>Devoti T</v>
      </c>
      <c r="I7" s="6">
        <f ca="1">'declaration and points'!B7</f>
        <v>12</v>
      </c>
      <c r="J7" s="3" t="str">
        <f ca="1">'declaration and points'!B5</f>
        <v>RPARK</v>
      </c>
      <c r="K7" s="15">
        <v>24.9</v>
      </c>
      <c r="L7" s="28">
        <f t="shared" ref="L7:L14" si="0">IF(K7="",9,RANK(K7,$K$7:$K$14,1))</f>
        <v>4</v>
      </c>
      <c r="M7" s="6">
        <f ca="1">IF(L7=1,'declaration and points'!$B$23,IF(L7=2,'declaration and points'!$C$23,IF(L7=3,'declaration and points'!$D$23,IF(L7=4,'declaration and points'!$E$23,IF(L7=5,'declaration and points'!$F$23,IF(L7=6,'declaration and points'!$G$23,IF(L7=7,'declaration and points'!$H$23,IF(L7=8,'declaration and points'!$I$23,))))))))</f>
        <v>5</v>
      </c>
      <c r="O7" s="3" t="str">
        <f ca="1">'declaration and points'!B10</f>
        <v>Francis G</v>
      </c>
      <c r="P7" s="6">
        <f ca="1">'declaration and points'!B7</f>
        <v>12</v>
      </c>
      <c r="Q7" s="3" t="str">
        <f ca="1">'declaration and points'!B5</f>
        <v>RPARK</v>
      </c>
      <c r="R7" s="15">
        <v>58.5</v>
      </c>
      <c r="S7" s="28">
        <f ca="1">IF(R7="",9,RANK(R7,$R$7:$R$14,1))</f>
        <v>7</v>
      </c>
      <c r="T7" s="6">
        <f ca="1">IF(S7=1,'declaration and points'!$B$23,IF(S7=2,'declaration and points'!$C$23,IF(S7=3,'declaration and points'!$D$23,IF(S7=4,'declaration and points'!$E$23,IF(S7=5,'declaration and points'!$F$23,IF(S7=6,'declaration and points'!$G$23,IF(S7=7,'declaration and points'!$H$23,IF(S7=8,'declaration and points'!$I$23,))))))))</f>
        <v>2</v>
      </c>
    </row>
    <row r="8" spans="1:20">
      <c r="A8" s="3" t="str">
        <f ca="1">'declaration and points'!C8</f>
        <v>O.Haque</v>
      </c>
      <c r="B8" s="6">
        <f ca="1">'declaration and points'!C7</f>
        <v>41</v>
      </c>
      <c r="C8" s="3" t="str">
        <f ca="1">'declaration and points'!C5</f>
        <v>DAO</v>
      </c>
      <c r="D8" s="15">
        <v>12.1</v>
      </c>
      <c r="E8" s="28">
        <f ca="1">IF(D8="",9,RANK(D8,$D$7:$D$14,1))</f>
        <v>5</v>
      </c>
      <c r="F8" s="6">
        <f ca="1">IF(E8=1,'declaration and points'!$B$23,IF(E8=2,'declaration and points'!$C$23,IF(E8=3,'declaration and points'!$D$23,IF(E8=4,'declaration and points'!$E$23,IF(E8=5,'declaration and points'!$F$23,IF(E8=6,'declaration and points'!$G$23,IF(E8=7,'declaration and points'!$H$23,IF(E8=8,'declaration and points'!$I$23,))))))))</f>
        <v>4</v>
      </c>
      <c r="H8" s="3" t="str">
        <f ca="1">'declaration and points'!C9</f>
        <v>E. Ed-Okungbowa</v>
      </c>
      <c r="I8" s="6">
        <f ca="1">'declaration and points'!C7</f>
        <v>41</v>
      </c>
      <c r="J8" s="3" t="str">
        <f ca="1">'declaration and points'!C5</f>
        <v>DAO</v>
      </c>
      <c r="K8" s="15">
        <v>25</v>
      </c>
      <c r="L8" s="28">
        <f t="shared" si="0"/>
        <v>5</v>
      </c>
      <c r="M8" s="6">
        <f ca="1">IF(L8=1,'declaration and points'!$B$23,IF(L8=2,'declaration and points'!$C$23,IF(L8=3,'declaration and points'!$D$23,IF(L8=4,'declaration and points'!$E$23,IF(L8=5,'declaration and points'!$F$23,IF(L8=6,'declaration and points'!$G$23,IF(L8=7,'declaration and points'!$H$23,IF(L8=8,'declaration and points'!$I$23,))))))))</f>
        <v>4</v>
      </c>
      <c r="O8" s="3" t="str">
        <f ca="1">'declaration and points'!C10</f>
        <v>J. McCoole</v>
      </c>
      <c r="P8" s="6">
        <f ca="1">'declaration and points'!C7</f>
        <v>41</v>
      </c>
      <c r="Q8" s="3" t="str">
        <f ca="1">'declaration and points'!C5</f>
        <v>DAO</v>
      </c>
      <c r="R8" s="15">
        <v>62.7</v>
      </c>
      <c r="S8" s="28">
        <f t="shared" ref="S8:S14" si="1">IF(R8="",9,RANK(R8,$R$7:$R$14,1))</f>
        <v>8</v>
      </c>
      <c r="T8" s="6">
        <f ca="1">IF(S8=1,'declaration and points'!$B$23,IF(S8=2,'declaration and points'!$C$23,IF(S8=3,'declaration and points'!$D$23,IF(S8=4,'declaration and points'!$E$23,IF(S8=5,'declaration and points'!$F$23,IF(S8=6,'declaration and points'!$G$23,IF(S8=7,'declaration and points'!$H$23,IF(S8=8,'declaration and points'!$I$23,))))))))</f>
        <v>1</v>
      </c>
    </row>
    <row r="9" spans="1:20">
      <c r="A9" s="3" t="str">
        <f ca="1">'declaration and points'!D8</f>
        <v>Steddy J</v>
      </c>
      <c r="B9" s="6">
        <f ca="1">'declaration and points'!D7</f>
        <v>47</v>
      </c>
      <c r="C9" s="3" t="str">
        <f ca="1">'declaration and points'!D5</f>
        <v>HITCH</v>
      </c>
      <c r="D9" s="15">
        <v>12</v>
      </c>
      <c r="E9" s="28">
        <f t="shared" ref="E9:E14" si="2">IF(D9="",9,RANK(D9,$D$7:$D$14,1))</f>
        <v>4</v>
      </c>
      <c r="F9" s="6">
        <f ca="1">IF(E9=1,'declaration and points'!$B$23,IF(E9=2,'declaration and points'!$C$23,IF(E9=3,'declaration and points'!$D$23,IF(E9=4,'declaration and points'!$E$23,IF(E9=5,'declaration and points'!$F$23,IF(E9=6,'declaration and points'!$G$23,IF(E9=7,'declaration and points'!$H$23,IF(E9=8,'declaration and points'!$I$23,))))))))</f>
        <v>5</v>
      </c>
      <c r="H9" s="3" t="str">
        <f ca="1">'declaration and points'!D9</f>
        <v>McFarlane-Cushing H</v>
      </c>
      <c r="I9" s="6">
        <f ca="1">'declaration and points'!D7</f>
        <v>47</v>
      </c>
      <c r="J9" s="3" t="str">
        <f ca="1">'declaration and points'!D5</f>
        <v>HITCH</v>
      </c>
      <c r="K9" s="15">
        <v>24.3</v>
      </c>
      <c r="L9" s="28">
        <f t="shared" si="0"/>
        <v>1</v>
      </c>
      <c r="M9" s="6">
        <f ca="1">IF(L9=1,'declaration and points'!$B$23,IF(L9=2,'declaration and points'!$C$23,IF(L9=3,'declaration and points'!$D$23,IF(L9=4,'declaration and points'!$E$23,IF(L9=5,'declaration and points'!$F$23,IF(L9=6,'declaration and points'!$G$23,IF(L9=7,'declaration and points'!$H$23,IF(L9=8,'declaration and points'!$I$23,))))))))</f>
        <v>8</v>
      </c>
      <c r="O9" s="3" t="str">
        <f ca="1">'declaration and points'!D10</f>
        <v>Redfern T</v>
      </c>
      <c r="P9" s="6">
        <f ca="1">'declaration and points'!D7</f>
        <v>47</v>
      </c>
      <c r="Q9" s="3" t="str">
        <f ca="1">'declaration and points'!D5</f>
        <v>HITCH</v>
      </c>
      <c r="R9" s="15">
        <v>53.9</v>
      </c>
      <c r="S9" s="28">
        <f t="shared" si="1"/>
        <v>1</v>
      </c>
      <c r="T9" s="6">
        <f ca="1">IF(S9=1,'declaration and points'!$B$23,IF(S9=2,'declaration and points'!$C$23,IF(S9=3,'declaration and points'!$D$23,IF(S9=4,'declaration and points'!$E$23,IF(S9=5,'declaration and points'!$F$23,IF(S9=6,'declaration and points'!$G$23,IF(S9=7,'declaration and points'!$H$23,IF(S9=8,'declaration and points'!$I$23,))))))))</f>
        <v>8</v>
      </c>
    </row>
    <row r="10" spans="1:20">
      <c r="A10" s="3" t="str">
        <f ca="1">'declaration and points'!E8</f>
        <v>Oladapo D</v>
      </c>
      <c r="B10" s="6">
        <f ca="1">'declaration and points'!E7</f>
        <v>34</v>
      </c>
      <c r="C10" s="3" t="str">
        <f ca="1">'declaration and points'!E5</f>
        <v>ST. G</v>
      </c>
      <c r="D10" s="15">
        <v>11.6</v>
      </c>
      <c r="E10" s="28">
        <f t="shared" si="2"/>
        <v>1</v>
      </c>
      <c r="F10" s="6">
        <f ca="1">IF(E10=1,'declaration and points'!$B$23,IF(E10=2,'declaration and points'!$C$23,IF(E10=3,'declaration and points'!$D$23,IF(E10=4,'declaration and points'!$E$23,IF(E10=5,'declaration and points'!$F$23,IF(E10=6,'declaration and points'!$G$23,IF(E10=7,'declaration and points'!$H$23,IF(E10=8,'declaration and points'!$I$23,))))))))</f>
        <v>8</v>
      </c>
      <c r="H10" s="3" t="str">
        <f ca="1">'declaration and points'!E9</f>
        <v>Fenner O</v>
      </c>
      <c r="I10" s="6">
        <f ca="1">'declaration and points'!E7</f>
        <v>34</v>
      </c>
      <c r="J10" s="3" t="str">
        <f ca="1">'declaration and points'!E5</f>
        <v>ST. G</v>
      </c>
      <c r="K10" s="15">
        <v>24.7</v>
      </c>
      <c r="L10" s="28">
        <f t="shared" si="0"/>
        <v>3</v>
      </c>
      <c r="M10" s="6">
        <f ca="1">IF(L10=1,'declaration and points'!$B$23,IF(L10=2,'declaration and points'!$C$23,IF(L10=3,'declaration and points'!$D$23,IF(L10=4,'declaration and points'!$E$23,IF(L10=5,'declaration and points'!$F$23,IF(L10=6,'declaration and points'!$G$23,IF(L10=7,'declaration and points'!$H$23,IF(L10=8,'declaration and points'!$I$23,))))))))</f>
        <v>6</v>
      </c>
      <c r="O10" s="3" t="str">
        <f ca="1">'declaration and points'!E10</f>
        <v>Wang M</v>
      </c>
      <c r="P10" s="6">
        <f ca="1">'declaration and points'!E7</f>
        <v>34</v>
      </c>
      <c r="Q10" s="3" t="str">
        <f ca="1">'declaration and points'!E5</f>
        <v>ST. G</v>
      </c>
      <c r="R10" s="15">
        <v>55</v>
      </c>
      <c r="S10" s="28">
        <f ca="1">IF(R10="",9,RANK(R10,$R$7:$R$14,1))</f>
        <v>3</v>
      </c>
      <c r="T10" s="6">
        <f ca="1">IF(S10=1,'declaration and points'!$B$23,IF(S10=2,'declaration and points'!$C$23,IF(S10=3,'declaration and points'!$D$23,IF(S10=4,'declaration and points'!$E$23,IF(S10=5,'declaration and points'!$F$23,IF(S10=6,'declaration and points'!$G$23,IF(S10=7,'declaration and points'!$H$23,IF(S10=8,'declaration and points'!$I$23,))))))))</f>
        <v>6</v>
      </c>
    </row>
    <row r="11" spans="1:20">
      <c r="A11" s="3" t="str">
        <f ca="1">'declaration and points'!F8</f>
        <v>Farrell, B</v>
      </c>
      <c r="B11" s="6">
        <f ca="1">'declaration and points'!F7</f>
        <v>25</v>
      </c>
      <c r="C11" s="3" t="str">
        <f ca="1">'declaration and points'!F5</f>
        <v>VER</v>
      </c>
      <c r="D11" s="15">
        <v>12.2</v>
      </c>
      <c r="E11" s="28">
        <f t="shared" si="2"/>
        <v>6</v>
      </c>
      <c r="F11" s="6">
        <f ca="1">IF(E11=1,'declaration and points'!$B$23,IF(E11=2,'declaration and points'!$C$23,IF(E11=3,'declaration and points'!$D$23,IF(E11=4,'declaration and points'!$E$23,IF(E11=5,'declaration and points'!$F$23,IF(E11=6,'declaration and points'!$G$23,IF(E11=7,'declaration and points'!$H$23,IF(E11=8,'declaration and points'!$I$23,))))))))</f>
        <v>3</v>
      </c>
      <c r="H11" s="3" t="str">
        <f ca="1">'declaration and points'!F9</f>
        <v>Farrer, M.</v>
      </c>
      <c r="I11" s="6">
        <f ca="1">'declaration and points'!F7</f>
        <v>25</v>
      </c>
      <c r="J11" s="3" t="str">
        <f ca="1">'declaration and points'!F5</f>
        <v>VER</v>
      </c>
      <c r="K11" s="15">
        <v>25.6</v>
      </c>
      <c r="L11" s="28">
        <f t="shared" si="0"/>
        <v>7</v>
      </c>
      <c r="M11" s="6">
        <f ca="1">IF(L11=1,'declaration and points'!$B$23,IF(L11=2,'declaration and points'!$C$23,IF(L11=3,'declaration and points'!$D$23,IF(L11=4,'declaration and points'!$E$23,IF(L11=5,'declaration and points'!$F$23,IF(L11=6,'declaration and points'!$G$23,IF(L11=7,'declaration and points'!$H$23,IF(L11=8,'declaration and points'!$I$23,))))))))</f>
        <v>2</v>
      </c>
      <c r="O11" s="3" t="str">
        <f ca="1">'declaration and points'!F10</f>
        <v>Salmon, N</v>
      </c>
      <c r="P11" s="6">
        <f ca="1">'declaration and points'!F7</f>
        <v>25</v>
      </c>
      <c r="Q11" s="3" t="str">
        <f ca="1">'declaration and points'!F5</f>
        <v>VER</v>
      </c>
      <c r="R11" s="15">
        <v>57.9</v>
      </c>
      <c r="S11" s="28">
        <f ca="1">IF(R11="",9,RANK(R11,$R$7:$R$14,1))</f>
        <v>6</v>
      </c>
      <c r="T11" s="6">
        <f ca="1">IF(S11=1,'declaration and points'!$B$23,IF(S11=2,'declaration and points'!$C$23,IF(S11=3,'declaration and points'!$D$23,IF(S11=4,'declaration and points'!$E$23,IF(S11=5,'declaration and points'!$F$23,IF(S11=6,'declaration and points'!$G$23,IF(S11=7,'declaration and points'!$H$23,IF(S11=8,'declaration and points'!$I$23,))))))))</f>
        <v>3</v>
      </c>
    </row>
    <row r="12" spans="1:20">
      <c r="A12" s="3" t="str">
        <f ca="1">'declaration and points'!G8</f>
        <v>Mackney</v>
      </c>
      <c r="B12" s="6">
        <f ca="1">'declaration and points'!G7</f>
        <v>31</v>
      </c>
      <c r="C12" s="3" t="str">
        <f ca="1">'declaration and points'!G5</f>
        <v>ST. A</v>
      </c>
      <c r="D12" s="15">
        <v>11.7</v>
      </c>
      <c r="E12" s="28">
        <f t="shared" si="2"/>
        <v>2</v>
      </c>
      <c r="F12" s="6">
        <f ca="1">IF(E12=1,'declaration and points'!$B$23,IF(E12=2,'declaration and points'!$C$23,IF(E12=3,'declaration and points'!$D$23,IF(E12=4,'declaration and points'!$E$23,IF(E12=5,'declaration and points'!$F$23,IF(E12=6,'declaration and points'!$G$23,IF(E12=7,'declaration and points'!$H$23,IF(E12=8,'declaration and points'!$I$23,))))))))</f>
        <v>7</v>
      </c>
      <c r="H12" s="3" t="str">
        <f ca="1">'declaration and points'!G9</f>
        <v>Bhagawati</v>
      </c>
      <c r="I12" s="6">
        <f ca="1">'declaration and points'!G7</f>
        <v>31</v>
      </c>
      <c r="J12" s="3" t="str">
        <f ca="1">'declaration and points'!G5</f>
        <v>ST. A</v>
      </c>
      <c r="K12" s="15">
        <v>25.5</v>
      </c>
      <c r="L12" s="28">
        <f t="shared" si="0"/>
        <v>6</v>
      </c>
      <c r="M12" s="6">
        <f ca="1">IF(L12=1,'declaration and points'!$B$23,IF(L12=2,'declaration and points'!$C$23,IF(L12=3,'declaration and points'!$D$23,IF(L12=4,'declaration and points'!$E$23,IF(L12=5,'declaration and points'!$F$23,IF(L12=6,'declaration and points'!$G$23,IF(L12=7,'declaration and points'!$H$23,IF(L12=8,'declaration and points'!$I$23,))))))))</f>
        <v>3</v>
      </c>
      <c r="O12" s="3" t="str">
        <f ca="1">'declaration and points'!G10</f>
        <v>Rawlings</v>
      </c>
      <c r="P12" s="6">
        <f ca="1">'declaration and points'!G7</f>
        <v>31</v>
      </c>
      <c r="Q12" s="3" t="str">
        <f ca="1">'declaration and points'!G5</f>
        <v>ST. A</v>
      </c>
      <c r="R12" s="15">
        <v>56.4</v>
      </c>
      <c r="S12" s="28">
        <f t="shared" si="1"/>
        <v>5</v>
      </c>
      <c r="T12" s="6">
        <f ca="1">IF(S12=1,'declaration and points'!$B$23,IF(S12=2,'declaration and points'!$C$23,IF(S12=3,'declaration and points'!$D$23,IF(S12=4,'declaration and points'!$E$23,IF(S12=5,'declaration and points'!$F$23,IF(S12=6,'declaration and points'!$G$23,IF(S12=7,'declaration and points'!$H$23,IF(S12=8,'declaration and points'!$I$23,))))))))</f>
        <v>4</v>
      </c>
    </row>
    <row r="13" spans="1:20">
      <c r="A13" s="3" t="str">
        <f ca="1">'declaration and points'!H8</f>
        <v>Beloe A</v>
      </c>
      <c r="B13" s="6">
        <f ca="1">'declaration and points'!H7</f>
        <v>26</v>
      </c>
      <c r="C13" s="3" t="str">
        <f ca="1">'declaration and points'!H5</f>
        <v>ST. CD</v>
      </c>
      <c r="D13" s="15">
        <v>11.9</v>
      </c>
      <c r="E13" s="28">
        <f ca="1">IF(D13="",9,RANK(D13,$D$7:$D$14,1))</f>
        <v>3</v>
      </c>
      <c r="F13" s="6">
        <f ca="1">IF(E13=1,'declaration and points'!$B$23,IF(E13=2,'declaration and points'!$C$23,IF(E13=3,'declaration and points'!$D$23,IF(E13=4,'declaration and points'!$E$23,IF(E13=5,'declaration and points'!$F$23,IF(E13=6,'declaration and points'!$G$23,IF(E13=7,'declaration and points'!$H$23,IF(E13=8,'declaration and points'!$I$23,))))))))</f>
        <v>6</v>
      </c>
      <c r="H13" s="3" t="str">
        <f ca="1">'declaration and points'!H9</f>
        <v>O'Connor B</v>
      </c>
      <c r="I13" s="6">
        <f ca="1">'declaration and points'!H7</f>
        <v>26</v>
      </c>
      <c r="J13" s="3" t="str">
        <f ca="1">'declaration and points'!H5</f>
        <v>ST. CD</v>
      </c>
      <c r="K13" s="15">
        <v>24.4</v>
      </c>
      <c r="L13" s="28">
        <f t="shared" si="0"/>
        <v>2</v>
      </c>
      <c r="M13" s="6">
        <f ca="1">IF(L13=1,'declaration and points'!$B$23,IF(L13=2,'declaration and points'!$C$23,IF(L13=3,'declaration and points'!$D$23,IF(L13=4,'declaration and points'!$E$23,IF(L13=5,'declaration and points'!$F$23,IF(L13=6,'declaration and points'!$G$23,IF(L13=7,'declaration and points'!$H$23,IF(L13=8,'declaration and points'!$I$23,))))))))</f>
        <v>7</v>
      </c>
      <c r="O13" s="3" t="str">
        <f ca="1">'declaration and points'!H10</f>
        <v>May J</v>
      </c>
      <c r="P13" s="6">
        <f ca="1">'declaration and points'!H7</f>
        <v>26</v>
      </c>
      <c r="Q13" s="3" t="str">
        <f ca="1">'declaration and points'!H5</f>
        <v>ST. CD</v>
      </c>
      <c r="R13" s="15">
        <v>54.4</v>
      </c>
      <c r="S13" s="28">
        <f t="shared" si="1"/>
        <v>2</v>
      </c>
      <c r="T13" s="6">
        <f ca="1">IF(S13=1,'declaration and points'!$B$23,IF(S13=2,'declaration and points'!$C$23,IF(S13=3,'declaration and points'!$D$23,IF(S13=4,'declaration and points'!$E$23,IF(S13=5,'declaration and points'!$F$23,IF(S13=6,'declaration and points'!$G$23,IF(S13=7,'declaration and points'!$H$23,IF(S13=8,'declaration and points'!$I$23,))))))))</f>
        <v>7</v>
      </c>
    </row>
    <row r="14" spans="1:20">
      <c r="A14" s="3" t="str">
        <f ca="1">'declaration and points'!I8</f>
        <v>Oscar Sheinman</v>
      </c>
      <c r="B14" s="6">
        <f ca="1">'declaration and points'!I7</f>
        <v>5</v>
      </c>
      <c r="C14" s="3" t="str">
        <f ca="1">'declaration and points'!I5</f>
        <v>BERKO</v>
      </c>
      <c r="D14" s="15">
        <v>12.5</v>
      </c>
      <c r="E14" s="28">
        <f t="shared" si="2"/>
        <v>7</v>
      </c>
      <c r="F14" s="6">
        <f ca="1">IF(E14=1,'declaration and points'!$B$23,IF(E14=2,'declaration and points'!$C$23,IF(E14=3,'declaration and points'!$D$23,IF(E14=4,'declaration and points'!$E$23,IF(E14=5,'declaration and points'!$F$23,IF(E14=6,'declaration and points'!$G$23,IF(E14=7,'declaration and points'!$H$23,IF(E14=8,'declaration and points'!$I$23,))))))))</f>
        <v>2</v>
      </c>
      <c r="H14" s="3" t="str">
        <f ca="1">'declaration and points'!I9</f>
        <v>George Wise</v>
      </c>
      <c r="I14" s="6">
        <f ca="1">'declaration and points'!I7</f>
        <v>5</v>
      </c>
      <c r="J14" s="3" t="str">
        <f ca="1">'declaration and points'!I5</f>
        <v>BERKO</v>
      </c>
      <c r="K14" s="15">
        <v>25.9</v>
      </c>
      <c r="L14" s="28">
        <f t="shared" si="0"/>
        <v>8</v>
      </c>
      <c r="M14" s="6">
        <f ca="1">IF(L14=1,'declaration and points'!$B$23,IF(L14=2,'declaration and points'!$C$23,IF(L14=3,'declaration and points'!$D$23,IF(L14=4,'declaration and points'!$E$23,IF(L14=5,'declaration and points'!$F$23,IF(L14=6,'declaration and points'!$G$23,IF(L14=7,'declaration and points'!$H$23,IF(L14=8,'declaration and points'!$I$23,))))))))</f>
        <v>1</v>
      </c>
      <c r="O14" s="3" t="str">
        <f ca="1">'declaration and points'!I10</f>
        <v>Freddie Stewart</v>
      </c>
      <c r="P14" s="6">
        <f ca="1">'declaration and points'!I7</f>
        <v>5</v>
      </c>
      <c r="Q14" s="3" t="str">
        <f ca="1">'declaration and points'!I5</f>
        <v>BERKO</v>
      </c>
      <c r="R14" s="15">
        <v>56.3</v>
      </c>
      <c r="S14" s="28">
        <f t="shared" si="1"/>
        <v>4</v>
      </c>
      <c r="T14" s="6">
        <f ca="1">IF(S14=1,'declaration and points'!$B$23,IF(S14=2,'declaration and points'!$C$23,IF(S14=3,'declaration and points'!$D$23,IF(S14=4,'declaration and points'!$E$23,IF(S14=5,'declaration and points'!$F$23,IF(S14=6,'declaration and points'!$G$23,IF(S14=7,'declaration and points'!$H$23,IF(S14=8,'declaration and points'!$I$23,))))))))</f>
        <v>5</v>
      </c>
    </row>
    <row r="15" spans="1:20">
      <c r="E15" s="30"/>
      <c r="L15" s="30"/>
      <c r="S15" s="30"/>
    </row>
    <row r="16" spans="1:20">
      <c r="A16" s="1" t="str">
        <f ca="1">'declaration and points'!A11</f>
        <v>800 m</v>
      </c>
      <c r="H16" s="1" t="str">
        <f ca="1">'declaration and points'!A12</f>
        <v>1500 m</v>
      </c>
      <c r="O16" s="1" t="str">
        <f ca="1">'declaration and points'!A13</f>
        <v>Hurdles</v>
      </c>
    </row>
    <row r="17" spans="1:20">
      <c r="A17" s="3" t="s">
        <v>139</v>
      </c>
      <c r="B17" s="6" t="s">
        <v>22</v>
      </c>
      <c r="C17" s="3" t="s">
        <v>2</v>
      </c>
      <c r="D17" s="3" t="s">
        <v>140</v>
      </c>
      <c r="E17" s="6" t="s">
        <v>141</v>
      </c>
      <c r="F17" s="6" t="s">
        <v>142</v>
      </c>
      <c r="H17" s="3" t="s">
        <v>139</v>
      </c>
      <c r="I17" s="6" t="s">
        <v>22</v>
      </c>
      <c r="J17" s="3" t="s">
        <v>2</v>
      </c>
      <c r="K17" s="3" t="s">
        <v>140</v>
      </c>
      <c r="L17" s="6" t="s">
        <v>141</v>
      </c>
      <c r="M17" s="6" t="s">
        <v>142</v>
      </c>
      <c r="O17" s="3" t="s">
        <v>139</v>
      </c>
      <c r="P17" s="6" t="s">
        <v>22</v>
      </c>
      <c r="Q17" s="3" t="s">
        <v>2</v>
      </c>
      <c r="R17" s="6" t="s">
        <v>140</v>
      </c>
      <c r="S17" s="6" t="s">
        <v>141</v>
      </c>
      <c r="T17" s="6" t="s">
        <v>142</v>
      </c>
    </row>
    <row r="18" spans="1:20">
      <c r="A18" s="3" t="str">
        <f ca="1">'declaration and points'!B11</f>
        <v>Wade A/ Mcdonald H</v>
      </c>
      <c r="B18" s="6">
        <f ca="1">'declaration and points'!B7</f>
        <v>12</v>
      </c>
      <c r="C18" s="3" t="str">
        <f ca="1">'declaration and points'!B5</f>
        <v>RPARK</v>
      </c>
      <c r="D18" s="29">
        <v>1.6400462962962963E-3</v>
      </c>
      <c r="E18" s="28">
        <f t="shared" ref="E18:E25" si="3">IF(D18="",9,RANK(D18,$D$18:$D$25,1))</f>
        <v>7</v>
      </c>
      <c r="F18" s="6">
        <f ca="1">IF(E18=1,'declaration and points'!$B$23,IF(E18=2,'declaration and points'!$C$23,IF(E18=3,'declaration and points'!$D$23,IF(E18=4,'declaration and points'!$E$23,IF(E18=5,'declaration and points'!$F$23,IF(E18=6,'declaration and points'!$G$23,IF(E18=7,'declaration and points'!$H$23,IF(E18=8,'declaration and points'!$I$23,))))))))</f>
        <v>2</v>
      </c>
      <c r="H18" s="3" t="str">
        <f ca="1">'declaration and points'!B12</f>
        <v>Jump C/ Johnson W</v>
      </c>
      <c r="I18" s="6">
        <f ca="1">'declaration and points'!B7</f>
        <v>12</v>
      </c>
      <c r="J18" s="3" t="str">
        <f ca="1">'declaration and points'!B5</f>
        <v>RPARK</v>
      </c>
      <c r="K18" s="29">
        <v>3.2118055555555559E-3</v>
      </c>
      <c r="L18" s="28">
        <f ca="1">IF(K18="",9,RANK(K18,$K$18:$K$25,1))</f>
        <v>5</v>
      </c>
      <c r="M18" s="6">
        <f ca="1">IF(L18=1,'declaration and points'!$B$23,IF(L18=2,'declaration and points'!$C$23,IF(L18=3,'declaration and points'!$D$23,IF(L18=4,'declaration and points'!$E$23,IF(L18=5,'declaration and points'!$F$23,IF(L18=6,'declaration and points'!$G$23,IF(L18=7,'declaration and points'!$H$23,IF(L18=8,'declaration and points'!$I$23,))))))))</f>
        <v>4</v>
      </c>
      <c r="O18" s="3" t="str">
        <f ca="1">'declaration and points'!B13</f>
        <v>Kenny F</v>
      </c>
      <c r="P18" s="6">
        <f ca="1">'declaration and points'!B7</f>
        <v>12</v>
      </c>
      <c r="Q18" s="3" t="str">
        <f ca="1">'declaration and points'!B5</f>
        <v>RPARK</v>
      </c>
      <c r="R18" s="15">
        <v>15.2</v>
      </c>
      <c r="S18" s="28">
        <f t="shared" ref="S18:S25" si="4">IF(R18="",9,RANK(R18,$R$18:$R$25,1))</f>
        <v>5</v>
      </c>
      <c r="T18" s="6">
        <f ca="1">IF(S18=1,'declaration and points'!$B$23,IF(S18=2,'declaration and points'!$C$23,IF(S18=3,'declaration and points'!$D$23,IF(S18=4,'declaration and points'!$E$23,IF(S18=5,'declaration and points'!$F$23,IF(S18=6,'declaration and points'!$G$23,IF(S18=7,'declaration and points'!$H$23,IF(S18=8,'declaration and points'!$I$23,))))))))</f>
        <v>4</v>
      </c>
    </row>
    <row r="19" spans="1:20">
      <c r="A19" s="3" t="str">
        <f ca="1">'declaration and points'!C11</f>
        <v>A.Meekin/ E. Metcalf</v>
      </c>
      <c r="B19" s="6">
        <f ca="1">'declaration and points'!C7</f>
        <v>41</v>
      </c>
      <c r="C19" s="3" t="str">
        <f ca="1">'declaration and points'!C5</f>
        <v>DAO</v>
      </c>
      <c r="D19" s="29">
        <v>1.6620370370370372E-3</v>
      </c>
      <c r="E19" s="28">
        <f t="shared" si="3"/>
        <v>8</v>
      </c>
      <c r="F19" s="6">
        <f ca="1">IF(E19=1,'declaration and points'!$B$23,IF(E19=2,'declaration and points'!$C$23,IF(E19=3,'declaration and points'!$D$23,IF(E19=4,'declaration and points'!$E$23,IF(E19=5,'declaration and points'!$F$23,IF(E19=6,'declaration and points'!$G$23,IF(E19=7,'declaration and points'!$H$23,IF(E19=8,'declaration and points'!$I$23,))))))))</f>
        <v>1</v>
      </c>
      <c r="H19" s="3" t="str">
        <f ca="1">'declaration and points'!C12</f>
        <v>T. Lee/ P. Boofhumeah</v>
      </c>
      <c r="I19" s="6">
        <f ca="1">'declaration and points'!C7</f>
        <v>41</v>
      </c>
      <c r="J19" s="3" t="str">
        <f ca="1">'declaration and points'!C5</f>
        <v>DAO</v>
      </c>
      <c r="K19" s="29">
        <v>3.4340277777777776E-3</v>
      </c>
      <c r="L19" s="28">
        <f t="shared" ref="L19:L25" si="5">IF(K19="",9,RANK(K19,$K$18:$K$25,1))</f>
        <v>8</v>
      </c>
      <c r="M19" s="6">
        <f ca="1">IF(L19=1,'declaration and points'!$B$23,IF(L19=2,'declaration and points'!$C$23,IF(L19=3,'declaration and points'!$D$23,IF(L19=4,'declaration and points'!$E$23,IF(L19=5,'declaration and points'!$F$23,IF(L19=6,'declaration and points'!$G$23,IF(L19=7,'declaration and points'!$H$23,IF(L19=8,'declaration and points'!$I$23,))))))))</f>
        <v>1</v>
      </c>
      <c r="O19" s="3" t="str">
        <f ca="1">'declaration and points'!C13</f>
        <v>M. Gearing</v>
      </c>
      <c r="P19" s="6">
        <f ca="1">'declaration and points'!C7</f>
        <v>41</v>
      </c>
      <c r="Q19" s="3" t="str">
        <f ca="1">'declaration and points'!C5</f>
        <v>DAO</v>
      </c>
      <c r="R19" s="15">
        <v>15</v>
      </c>
      <c r="S19" s="28">
        <f t="shared" si="4"/>
        <v>4</v>
      </c>
      <c r="T19" s="6">
        <f ca="1">IF(S19=1,'declaration and points'!$B$23,IF(S19=2,'declaration and points'!$C$23,IF(S19=3,'declaration and points'!$D$23,IF(S19=4,'declaration and points'!$E$23,IF(S19=5,'declaration and points'!$F$23,IF(S19=6,'declaration and points'!$G$23,IF(S19=7,'declaration and points'!$H$23,IF(S19=8,'declaration and points'!$I$23,))))))))</f>
        <v>5</v>
      </c>
    </row>
    <row r="20" spans="1:20">
      <c r="A20" s="3" t="str">
        <f ca="1">'declaration and points'!D11</f>
        <v>Thompson J</v>
      </c>
      <c r="B20" s="6">
        <f ca="1">'declaration and points'!D7</f>
        <v>47</v>
      </c>
      <c r="C20" s="3" t="str">
        <f ca="1">'declaration and points'!D5</f>
        <v>HITCH</v>
      </c>
      <c r="D20" s="29">
        <v>1.5729166666666667E-3</v>
      </c>
      <c r="E20" s="28">
        <f t="shared" si="3"/>
        <v>3</v>
      </c>
      <c r="F20" s="6">
        <f ca="1">IF(E20=1,'declaration and points'!$B$23,IF(E20=2,'declaration and points'!$C$23,IF(E20=3,'declaration and points'!$D$23,IF(E20=4,'declaration and points'!$E$23,IF(E20=5,'declaration and points'!$F$23,IF(E20=6,'declaration and points'!$G$23,IF(E20=7,'declaration and points'!$H$23,IF(E20=8,'declaration and points'!$I$23,))))))))</f>
        <v>6</v>
      </c>
      <c r="H20" s="3" t="str">
        <f ca="1">'declaration and points'!D12</f>
        <v>O'Sullivan</v>
      </c>
      <c r="I20" s="6">
        <f ca="1">'declaration and points'!D7</f>
        <v>47</v>
      </c>
      <c r="J20" s="3" t="str">
        <f ca="1">'declaration and points'!D5</f>
        <v>HITCH</v>
      </c>
      <c r="K20" s="29">
        <v>3.1655092592592598E-3</v>
      </c>
      <c r="L20" s="28">
        <f t="shared" si="5"/>
        <v>2</v>
      </c>
      <c r="M20" s="6">
        <f ca="1">IF(L20=1,'declaration and points'!$B$23,IF(L20=2,'declaration and points'!$C$23,IF(L20=3,'declaration and points'!$D$23,IF(L20=4,'declaration and points'!$E$23,IF(L20=5,'declaration and points'!$F$23,IF(L20=6,'declaration and points'!$G$23,IF(L20=7,'declaration and points'!$H$23,IF(L20=8,'declaration and points'!$I$23,))))))))</f>
        <v>7</v>
      </c>
      <c r="O20" s="3" t="str">
        <f ca="1">'declaration and points'!D13</f>
        <v>Pymar T</v>
      </c>
      <c r="P20" s="6">
        <f ca="1">'declaration and points'!D7</f>
        <v>47</v>
      </c>
      <c r="Q20" s="3" t="str">
        <f ca="1">'declaration and points'!D5</f>
        <v>HITCH</v>
      </c>
      <c r="R20" s="15"/>
      <c r="S20" s="28">
        <f t="shared" si="4"/>
        <v>9</v>
      </c>
      <c r="T20" s="6">
        <f ca="1">IF(S20=1,'declaration and points'!$B$23,IF(S20=2,'declaration and points'!$C$23,IF(S20=3,'declaration and points'!$D$23,IF(S20=4,'declaration and points'!$E$23,IF(S20=5,'declaration and points'!$F$23,IF(S20=6,'declaration and points'!$G$23,IF(S20=7,'declaration and points'!$H$23,IF(S20=8,'declaration and points'!$I$23,))))))))</f>
        <v>0</v>
      </c>
    </row>
    <row r="21" spans="1:20">
      <c r="A21" s="3" t="str">
        <f ca="1">'declaration and points'!E11</f>
        <v>Price T</v>
      </c>
      <c r="B21" s="6">
        <f ca="1">'declaration and points'!E7</f>
        <v>34</v>
      </c>
      <c r="C21" s="3" t="str">
        <f ca="1">'declaration and points'!E5</f>
        <v>ST. G</v>
      </c>
      <c r="D21" s="29">
        <v>1.5925925925925927E-3</v>
      </c>
      <c r="E21" s="28">
        <f t="shared" si="3"/>
        <v>4</v>
      </c>
      <c r="F21" s="6">
        <f ca="1">IF(E21=1,'declaration and points'!$B$23,IF(E21=2,'declaration and points'!$C$23,IF(E21=3,'declaration and points'!$D$23,IF(E21=4,'declaration and points'!$E$23,IF(E21=5,'declaration and points'!$F$23,IF(E21=6,'declaration and points'!$G$23,IF(E21=7,'declaration and points'!$H$23,IF(E21=8,'declaration and points'!$I$23,))))))))</f>
        <v>5</v>
      </c>
      <c r="H21" s="3" t="str">
        <f ca="1">'declaration and points'!E12</f>
        <v>Martin T</v>
      </c>
      <c r="I21" s="6">
        <f ca="1">'declaration and points'!E7</f>
        <v>34</v>
      </c>
      <c r="J21" s="3" t="str">
        <f ca="1">'declaration and points'!E5</f>
        <v>ST. G</v>
      </c>
      <c r="K21" s="29">
        <v>3.1932870370370374E-3</v>
      </c>
      <c r="L21" s="28">
        <f t="shared" si="5"/>
        <v>4</v>
      </c>
      <c r="M21" s="6">
        <f ca="1">IF(L21=1,'declaration and points'!$B$23,IF(L21=2,'declaration and points'!$C$23,IF(L21=3,'declaration and points'!$D$23,IF(L21=4,'declaration and points'!$E$23,IF(L21=5,'declaration and points'!$F$23,IF(L21=6,'declaration and points'!$G$23,IF(L21=7,'declaration and points'!$H$23,IF(L21=8,'declaration and points'!$I$23,))))))))</f>
        <v>5</v>
      </c>
      <c r="O21" s="3" t="str">
        <f ca="1">'declaration and points'!E13</f>
        <v>Le'ake K</v>
      </c>
      <c r="P21" s="6">
        <f ca="1">'declaration and points'!E7</f>
        <v>34</v>
      </c>
      <c r="Q21" s="3" t="str">
        <f ca="1">'declaration and points'!E5</f>
        <v>ST. G</v>
      </c>
      <c r="R21" s="15">
        <v>14.9</v>
      </c>
      <c r="S21" s="28">
        <f t="shared" si="4"/>
        <v>3</v>
      </c>
      <c r="T21" s="6">
        <f ca="1">IF(S21=1,'declaration and points'!$B$23,IF(S21=2,'declaration and points'!$C$23,IF(S21=3,'declaration and points'!$D$23,IF(S21=4,'declaration and points'!$E$23,IF(S21=5,'declaration and points'!$F$23,IF(S21=6,'declaration and points'!$G$23,IF(S21=7,'declaration and points'!$H$23,IF(S21=8,'declaration and points'!$I$23,))))))))</f>
        <v>6</v>
      </c>
    </row>
    <row r="22" spans="1:20">
      <c r="A22" s="3" t="str">
        <f ca="1">'declaration and points'!F11</f>
        <v>Nagalingam, O.</v>
      </c>
      <c r="B22" s="6">
        <f ca="1">'declaration and points'!F7</f>
        <v>25</v>
      </c>
      <c r="C22" s="3" t="str">
        <f ca="1">'declaration and points'!F5</f>
        <v>VER</v>
      </c>
      <c r="D22" s="29">
        <v>1.4571759259259258E-3</v>
      </c>
      <c r="E22" s="28">
        <f t="shared" si="3"/>
        <v>2</v>
      </c>
      <c r="F22" s="6">
        <f ca="1">IF(E22=1,'declaration and points'!$B$23,IF(E22=2,'declaration and points'!$C$23,IF(E22=3,'declaration and points'!$D$23,IF(E22=4,'declaration and points'!$E$23,IF(E22=5,'declaration and points'!$F$23,IF(E22=6,'declaration and points'!$G$23,IF(E22=7,'declaration and points'!$H$23,IF(E22=8,'declaration and points'!$I$23,))))))))</f>
        <v>7</v>
      </c>
      <c r="H22" s="3" t="str">
        <f ca="1">'declaration and points'!F12</f>
        <v>Cherniaev, N.</v>
      </c>
      <c r="I22" s="6">
        <f ca="1">'declaration and points'!F7</f>
        <v>25</v>
      </c>
      <c r="J22" s="3" t="str">
        <f ca="1">'declaration and points'!F5</f>
        <v>VER</v>
      </c>
      <c r="K22" s="29">
        <v>3.0578703703703705E-3</v>
      </c>
      <c r="L22" s="28">
        <f t="shared" si="5"/>
        <v>1</v>
      </c>
      <c r="M22" s="6">
        <f ca="1">IF(L22=1,'declaration and points'!$B$23,IF(L22=2,'declaration and points'!$C$23,IF(L22=3,'declaration and points'!$D$23,IF(L22=4,'declaration and points'!$E$23,IF(L22=5,'declaration and points'!$F$23,IF(L22=6,'declaration and points'!$G$23,IF(L22=7,'declaration and points'!$H$23,IF(L22=8,'declaration and points'!$I$23,))))))))</f>
        <v>8</v>
      </c>
      <c r="O22" s="3" t="str">
        <f ca="1">'declaration and points'!F13</f>
        <v>Okame, K.</v>
      </c>
      <c r="P22" s="6">
        <f ca="1">'declaration and points'!F7</f>
        <v>25</v>
      </c>
      <c r="Q22" s="3" t="str">
        <f ca="1">'declaration and points'!F5</f>
        <v>VER</v>
      </c>
      <c r="R22" s="15">
        <v>18.600000000000001</v>
      </c>
      <c r="S22" s="28">
        <f t="shared" si="4"/>
        <v>6</v>
      </c>
      <c r="T22" s="6">
        <f ca="1">IF(S22=1,'declaration and points'!$B$23,IF(S22=2,'declaration and points'!$C$23,IF(S22=3,'declaration and points'!$D$23,IF(S22=4,'declaration and points'!$E$23,IF(S22=5,'declaration and points'!$F$23,IF(S22=6,'declaration and points'!$G$23,IF(S22=7,'declaration and points'!$H$23,IF(S22=8,'declaration and points'!$I$23,))))))))</f>
        <v>3</v>
      </c>
    </row>
    <row r="23" spans="1:20">
      <c r="A23" s="3" t="str">
        <f ca="1">'declaration and points'!G11</f>
        <v>O Callaghan/Good</v>
      </c>
      <c r="B23" s="6">
        <f ca="1">'declaration and points'!G7</f>
        <v>31</v>
      </c>
      <c r="C23" s="3" t="str">
        <f ca="1">'declaration and points'!G5</f>
        <v>ST. A</v>
      </c>
      <c r="D23" s="29">
        <v>1.6296296296296295E-3</v>
      </c>
      <c r="E23" s="28">
        <f t="shared" si="3"/>
        <v>6</v>
      </c>
      <c r="F23" s="6">
        <f ca="1">IF(E23=1,'declaration and points'!$B$23,IF(E23=2,'declaration and points'!$C$23,IF(E23=3,'declaration and points'!$D$23,IF(E23=4,'declaration and points'!$E$23,IF(E23=5,'declaration and points'!$F$23,IF(E23=6,'declaration and points'!$G$23,IF(E23=7,'declaration and points'!$H$23,IF(E23=8,'declaration and points'!$I$23,))))))))</f>
        <v>3</v>
      </c>
      <c r="H23" s="3" t="str">
        <f ca="1">'declaration and points'!G12</f>
        <v>Neale/Nesbit</v>
      </c>
      <c r="I23" s="6">
        <f ca="1">'declaration and points'!G7</f>
        <v>31</v>
      </c>
      <c r="J23" s="3" t="str">
        <f ca="1">'declaration and points'!G5</f>
        <v>ST. A</v>
      </c>
      <c r="K23" s="29">
        <v>3.1747685185185182E-3</v>
      </c>
      <c r="L23" s="28">
        <f t="shared" si="5"/>
        <v>3</v>
      </c>
      <c r="M23" s="6">
        <f ca="1">IF(L23=1,'declaration and points'!$B$23,IF(L23=2,'declaration and points'!$C$23,IF(L23=3,'declaration and points'!$D$23,IF(L23=4,'declaration and points'!$E$23,IF(L23=5,'declaration and points'!$F$23,IF(L23=6,'declaration and points'!$G$23,IF(L23=7,'declaration and points'!$H$23,IF(L23=8,'declaration and points'!$I$23,))))))))</f>
        <v>6</v>
      </c>
      <c r="O23" s="3" t="str">
        <f ca="1">'declaration and points'!G13</f>
        <v>Mendlesohn</v>
      </c>
      <c r="P23" s="6">
        <f ca="1">'declaration and points'!G7</f>
        <v>31</v>
      </c>
      <c r="Q23" s="3" t="str">
        <f ca="1">'declaration and points'!G5</f>
        <v>ST. A</v>
      </c>
      <c r="R23" s="15">
        <v>14.5</v>
      </c>
      <c r="S23" s="28">
        <f t="shared" si="4"/>
        <v>2</v>
      </c>
      <c r="T23" s="6">
        <f ca="1">IF(S23=1,'declaration and points'!$B$23,IF(S23=2,'declaration and points'!$C$23,IF(S23=3,'declaration and points'!$D$23,IF(S23=4,'declaration and points'!$E$23,IF(S23=5,'declaration and points'!$F$23,IF(S23=6,'declaration and points'!$G$23,IF(S23=7,'declaration and points'!$H$23,IF(S23=8,'declaration and points'!$I$23,))))))))</f>
        <v>7</v>
      </c>
    </row>
    <row r="24" spans="1:20">
      <c r="A24" s="3" t="str">
        <f ca="1">'declaration and points'!H11</f>
        <v>O'Connor J/ Sylvestor W</v>
      </c>
      <c r="B24" s="6">
        <f ca="1">'declaration and points'!H7</f>
        <v>26</v>
      </c>
      <c r="C24" s="3" t="str">
        <f ca="1">'declaration and points'!H5</f>
        <v>ST. CD</v>
      </c>
      <c r="D24" s="29">
        <v>1.4224537037037038E-3</v>
      </c>
      <c r="E24" s="28">
        <f t="shared" si="3"/>
        <v>1</v>
      </c>
      <c r="F24" s="6">
        <f ca="1">IF(E24=1,'declaration and points'!$B$23,IF(E24=2,'declaration and points'!$C$23,IF(E24=3,'declaration and points'!$D$23,IF(E24=4,'declaration and points'!$E$23,IF(E24=5,'declaration and points'!$F$23,IF(E24=6,'declaration and points'!$G$23,IF(E24=7,'declaration and points'!$H$23,IF(E24=8,'declaration and points'!$I$23,))))))))</f>
        <v>8</v>
      </c>
      <c r="H24" s="3" t="str">
        <f ca="1">'declaration and points'!H12</f>
        <v>Robertson T/Mansour L</v>
      </c>
      <c r="I24" s="6">
        <f ca="1">'declaration and points'!H7</f>
        <v>26</v>
      </c>
      <c r="J24" s="3" t="str">
        <f ca="1">'declaration and points'!H5</f>
        <v>ST. CD</v>
      </c>
      <c r="K24" s="29">
        <v>3.4027777777777784E-3</v>
      </c>
      <c r="L24" s="28">
        <f t="shared" si="5"/>
        <v>7</v>
      </c>
      <c r="M24" s="6">
        <f ca="1">IF(L24=1,'declaration and points'!$B$23,IF(L24=2,'declaration and points'!$C$23,IF(L24=3,'declaration and points'!$D$23,IF(L24=4,'declaration and points'!$E$23,IF(L24=5,'declaration and points'!$F$23,IF(L24=6,'declaration and points'!$G$23,IF(L24=7,'declaration and points'!$H$23,IF(L24=8,'declaration and points'!$I$23,))))))))</f>
        <v>2</v>
      </c>
      <c r="O24" s="3" t="str">
        <f ca="1">'declaration and points'!H13</f>
        <v>Egan C</v>
      </c>
      <c r="P24" s="6">
        <f ca="1">'declaration and points'!H7</f>
        <v>26</v>
      </c>
      <c r="Q24" s="3" t="str">
        <f ca="1">'declaration and points'!H5</f>
        <v>ST. CD</v>
      </c>
      <c r="R24" s="15">
        <v>14.3</v>
      </c>
      <c r="S24" s="28">
        <f t="shared" si="4"/>
        <v>1</v>
      </c>
      <c r="T24" s="6">
        <f ca="1">IF(S24=1,'declaration and points'!$B$23,IF(S24=2,'declaration and points'!$C$23,IF(S24=3,'declaration and points'!$D$23,IF(S24=4,'declaration and points'!$E$23,IF(S24=5,'declaration and points'!$F$23,IF(S24=6,'declaration and points'!$G$23,IF(S24=7,'declaration and points'!$H$23,IF(S24=8,'declaration and points'!$I$23,))))))))</f>
        <v>8</v>
      </c>
    </row>
    <row r="25" spans="1:20">
      <c r="A25" s="3" t="str">
        <f ca="1">'declaration and points'!I11</f>
        <v>Billy Saunders / Joe Poole</v>
      </c>
      <c r="B25" s="6">
        <f ca="1">'declaration and points'!I7</f>
        <v>5</v>
      </c>
      <c r="C25" s="3" t="str">
        <f ca="1">'declaration and points'!I5</f>
        <v>BERKO</v>
      </c>
      <c r="D25" s="29">
        <v>1.6030092592592595E-3</v>
      </c>
      <c r="E25" s="28">
        <f t="shared" si="3"/>
        <v>5</v>
      </c>
      <c r="F25" s="6">
        <f ca="1">IF(E25=1,'declaration and points'!$B$23,IF(E25=2,'declaration and points'!$C$23,IF(E25=3,'declaration and points'!$D$23,IF(E25=4,'declaration and points'!$E$23,IF(E25=5,'declaration and points'!$F$23,IF(E25=6,'declaration and points'!$G$23,IF(E25=7,'declaration and points'!$H$23,IF(E25=8,'declaration and points'!$I$23,))))))))</f>
        <v>4</v>
      </c>
      <c r="H25" s="3" t="str">
        <f ca="1">'declaration and points'!I12</f>
        <v>Archie Seddon / Eddie Slater</v>
      </c>
      <c r="I25" s="6">
        <f ca="1">'declaration and points'!I7</f>
        <v>5</v>
      </c>
      <c r="J25" s="3" t="str">
        <f ca="1">'declaration and points'!I5</f>
        <v>BERKO</v>
      </c>
      <c r="K25" s="29">
        <v>3.2337962962962958E-3</v>
      </c>
      <c r="L25" s="28">
        <f t="shared" si="5"/>
        <v>6</v>
      </c>
      <c r="M25" s="6">
        <f ca="1">IF(L25=1,'declaration and points'!$B$23,IF(L25=2,'declaration and points'!$C$23,IF(L25=3,'declaration and points'!$D$23,IF(L25=4,'declaration and points'!$E$23,IF(L25=5,'declaration and points'!$F$23,IF(L25=6,'declaration and points'!$G$23,IF(L25=7,'declaration and points'!$H$23,IF(L25=8,'declaration and points'!$I$23,))))))))</f>
        <v>3</v>
      </c>
      <c r="O25" s="3" t="str">
        <f ca="1">'declaration and points'!I13</f>
        <v>Joe Paterson</v>
      </c>
      <c r="P25" s="6">
        <f ca="1">'declaration and points'!I7</f>
        <v>5</v>
      </c>
      <c r="Q25" s="3" t="str">
        <f ca="1">'declaration and points'!I5</f>
        <v>BERKO</v>
      </c>
      <c r="R25" s="15">
        <v>20.6</v>
      </c>
      <c r="S25" s="28">
        <f t="shared" si="4"/>
        <v>7</v>
      </c>
      <c r="T25" s="6">
        <f ca="1">IF(S25=1,'declaration and points'!$B$23,IF(S25=2,'declaration and points'!$C$23,IF(S25=3,'declaration and points'!$D$23,IF(S25=4,'declaration and points'!$E$23,IF(S25=5,'declaration and points'!$F$23,IF(S25=6,'declaration and points'!$G$23,IF(S25=7,'declaration and points'!$H$23,IF(S25=8,'declaration and points'!$I$23,))))))))</f>
        <v>2</v>
      </c>
    </row>
    <row r="26" spans="1:20">
      <c r="E26" s="30"/>
      <c r="L26" s="30"/>
      <c r="S26" s="30"/>
    </row>
    <row r="27" spans="1:20">
      <c r="A27" s="1" t="str">
        <f ca="1">'declaration and points'!A14</f>
        <v>Long jump</v>
      </c>
      <c r="H27" s="1" t="str">
        <f ca="1">'declaration and points'!A15</f>
        <v>Triple jump</v>
      </c>
      <c r="O27" s="1" t="str">
        <f ca="1">'declaration and points'!A16</f>
        <v>High jump</v>
      </c>
    </row>
    <row r="28" spans="1:20">
      <c r="A28" s="3" t="s">
        <v>139</v>
      </c>
      <c r="B28" s="6" t="s">
        <v>22</v>
      </c>
      <c r="C28" s="3" t="s">
        <v>2</v>
      </c>
      <c r="D28" s="6" t="s">
        <v>143</v>
      </c>
      <c r="E28" s="6" t="s">
        <v>141</v>
      </c>
      <c r="F28" s="6" t="s">
        <v>142</v>
      </c>
      <c r="H28" s="3" t="s">
        <v>139</v>
      </c>
      <c r="I28" s="6" t="s">
        <v>22</v>
      </c>
      <c r="J28" s="3" t="s">
        <v>2</v>
      </c>
      <c r="K28" s="6" t="s">
        <v>143</v>
      </c>
      <c r="L28" s="6" t="s">
        <v>141</v>
      </c>
      <c r="M28" s="6" t="s">
        <v>142</v>
      </c>
      <c r="O28" s="3" t="s">
        <v>139</v>
      </c>
      <c r="P28" s="6" t="s">
        <v>22</v>
      </c>
      <c r="Q28" s="3" t="s">
        <v>2</v>
      </c>
      <c r="R28" s="6" t="s">
        <v>144</v>
      </c>
      <c r="S28" s="6" t="s">
        <v>141</v>
      </c>
      <c r="T28" s="6" t="s">
        <v>142</v>
      </c>
    </row>
    <row r="29" spans="1:20">
      <c r="A29" s="3" t="str">
        <f ca="1">'declaration and points'!B14</f>
        <v>Willson L</v>
      </c>
      <c r="B29" s="6">
        <f ca="1">'declaration and points'!B7</f>
        <v>12</v>
      </c>
      <c r="C29" s="3" t="str">
        <f ca="1">'declaration and points'!B5</f>
        <v>RPARK</v>
      </c>
      <c r="D29" s="16">
        <v>5.29</v>
      </c>
      <c r="E29" s="28">
        <f ca="1">IF(D29="",9,RANK(D29,$D$29:$D$36,0))</f>
        <v>3</v>
      </c>
      <c r="F29" s="6">
        <f ca="1">IF(E29=1,'declaration and points'!$B$23,IF(E29=2,'declaration and points'!$C$23,IF(E29=3,'declaration and points'!$D$23,IF(E29=4,'declaration and points'!$E$23,IF(E29=5,'declaration and points'!$F$23,IF(E29=6,'declaration and points'!$G$23,IF(E29=7,'declaration and points'!$H$23,IF(E29=8,'declaration and points'!$I$23,))))))))</f>
        <v>6</v>
      </c>
      <c r="H29" s="3" t="str">
        <f ca="1">'declaration and points'!B15</f>
        <v>Chandra J</v>
      </c>
      <c r="I29" s="6">
        <f ca="1">'declaration and points'!B7</f>
        <v>12</v>
      </c>
      <c r="J29" s="3" t="str">
        <f ca="1">'declaration and points'!B5</f>
        <v>RPARK</v>
      </c>
      <c r="K29" s="16">
        <v>11.55</v>
      </c>
      <c r="L29" s="28">
        <f ca="1">IF(K29="",9,RANK(K29,$K$29:$K$36,0))</f>
        <v>1</v>
      </c>
      <c r="M29" s="6">
        <f ca="1">IF(L29=1,'declaration and points'!$B$23,IF(L29=2,'declaration and points'!$C$23,IF(L29=3,'declaration and points'!$D$23,IF(L29=4,'declaration and points'!$E$23,IF(L29=5,'declaration and points'!$F$23,IF(L29=6,'declaration and points'!$G$23,IF(L29=7,'declaration and points'!$H$23,IF(L29=8,'declaration and points'!$I$23,))))))))</f>
        <v>8</v>
      </c>
      <c r="O29" s="3" t="str">
        <f ca="1">'declaration and points'!B16</f>
        <v>Smith B</v>
      </c>
      <c r="P29" s="6">
        <f ca="1">'declaration and points'!B7</f>
        <v>12</v>
      </c>
      <c r="Q29" s="3" t="str">
        <f ca="1">'declaration and points'!B5</f>
        <v>RPARK</v>
      </c>
      <c r="R29" s="16">
        <v>1.37</v>
      </c>
      <c r="S29" s="28">
        <f t="shared" ref="S29:S34" si="6">IF(R29="",9,RANK(R29,$R$29:$R$36,0))</f>
        <v>6</v>
      </c>
      <c r="T29" s="6">
        <f ca="1">IF(S29=1,'declaration and points'!$B$23,IF(S29=2,'declaration and points'!$C$23,IF(S29=3,'declaration and points'!$D$23,IF(S29=4,'declaration and points'!$E$23,IF(S29=5,'declaration and points'!$F$23,IF(S29=6,'declaration and points'!$G$23,IF(S29=7,'declaration and points'!$H$23,IF(S29=8,'declaration and points'!$I$23,))))))))</f>
        <v>3</v>
      </c>
    </row>
    <row r="30" spans="1:20">
      <c r="A30" s="3" t="str">
        <f ca="1">'declaration and points'!C14</f>
        <v>E. Ed-Okungbowa</v>
      </c>
      <c r="B30" s="6">
        <f ca="1">'declaration and points'!C7</f>
        <v>41</v>
      </c>
      <c r="C30" s="3" t="str">
        <f ca="1">'declaration and points'!C5</f>
        <v>DAO</v>
      </c>
      <c r="D30" s="16">
        <v>4.91</v>
      </c>
      <c r="E30" s="28">
        <f t="shared" ref="E30:E36" si="7">IF(D30="",9,RANK(D30,$D$29:$D$36,0))</f>
        <v>7</v>
      </c>
      <c r="F30" s="6">
        <f ca="1">IF(E30=1,'declaration and points'!$B$23,IF(E30=2,'declaration and points'!$C$23,IF(E30=3,'declaration and points'!$D$23,IF(E30=4,'declaration and points'!$E$23,IF(E30=5,'declaration and points'!$F$23,IF(E30=6,'declaration and points'!$G$23,IF(E30=7,'declaration and points'!$H$23,IF(E30=8,'declaration and points'!$I$23,))))))))</f>
        <v>2</v>
      </c>
      <c r="H30" s="3" t="str">
        <f ca="1">'declaration and points'!C15</f>
        <v>M. Gearing</v>
      </c>
      <c r="I30" s="6">
        <f ca="1">'declaration and points'!C7</f>
        <v>41</v>
      </c>
      <c r="J30" s="3" t="str">
        <f ca="1">'declaration and points'!C5</f>
        <v>DAO</v>
      </c>
      <c r="K30" s="16">
        <v>11.1</v>
      </c>
      <c r="L30" s="28">
        <f t="shared" ref="L30:L36" si="8">IF(K30="",9,RANK(K30,$K$29:$K$36,0))</f>
        <v>4</v>
      </c>
      <c r="M30" s="6">
        <f ca="1">IF(L30=1,'declaration and points'!$B$23,IF(L30=2,'declaration and points'!$C$23,IF(L30=3,'declaration and points'!$D$23,IF(L30=4,'declaration and points'!$E$23,IF(L30=5,'declaration and points'!$F$23,IF(L30=6,'declaration and points'!$G$23,IF(L30=7,'declaration and points'!$H$23,IF(L30=8,'declaration and points'!$I$23,))))))))</f>
        <v>5</v>
      </c>
      <c r="O30" s="3" t="str">
        <f ca="1">'declaration and points'!C16</f>
        <v>R.Shah</v>
      </c>
      <c r="P30" s="6">
        <f ca="1">'declaration and points'!C7</f>
        <v>41</v>
      </c>
      <c r="Q30" s="3" t="str">
        <f ca="1">'declaration and points'!C5</f>
        <v>DAO</v>
      </c>
      <c r="R30" s="27">
        <v>1.69</v>
      </c>
      <c r="S30" s="28">
        <f t="shared" si="6"/>
        <v>1</v>
      </c>
      <c r="T30" s="6">
        <f ca="1">IF(S30=1,'declaration and points'!$B$23,IF(S30=2,'declaration and points'!$C$23,IF(S30=3,'declaration and points'!$D$23,IF(S30=4,'declaration and points'!$E$23,IF(S30=5,'declaration and points'!$F$23,IF(S30=6,'declaration and points'!$G$23,IF(S30=7,'declaration and points'!$H$23,IF(S30=8,'declaration and points'!$I$23,))))))))</f>
        <v>8</v>
      </c>
    </row>
    <row r="31" spans="1:20">
      <c r="A31" s="3" t="str">
        <f ca="1">'declaration and points'!D14</f>
        <v>Pymar T</v>
      </c>
      <c r="B31" s="6">
        <f ca="1">'declaration and points'!D7</f>
        <v>47</v>
      </c>
      <c r="C31" s="3" t="str">
        <f ca="1">'declaration and points'!D5</f>
        <v>HITCH</v>
      </c>
      <c r="D31" s="16">
        <v>5.14</v>
      </c>
      <c r="E31" s="28">
        <f t="shared" si="7"/>
        <v>4</v>
      </c>
      <c r="F31" s="6">
        <f ca="1">IF(E31=1,'declaration and points'!$B$23,IF(E31=2,'declaration and points'!$C$23,IF(E31=3,'declaration and points'!$D$23,IF(E31=4,'declaration and points'!$E$23,IF(E31=5,'declaration and points'!$F$23,IF(E31=6,'declaration and points'!$G$23,IF(E31=7,'declaration and points'!$H$23,IF(E31=8,'declaration and points'!$I$23,))))))))</f>
        <v>5</v>
      </c>
      <c r="H31" s="3" t="str">
        <f ca="1">'declaration and points'!D15</f>
        <v>Duncan I</v>
      </c>
      <c r="I31" s="6">
        <f ca="1">'declaration and points'!D7</f>
        <v>47</v>
      </c>
      <c r="J31" s="3" t="str">
        <f ca="1">'declaration and points'!D5</f>
        <v>HITCH</v>
      </c>
      <c r="K31" s="16">
        <v>10.99</v>
      </c>
      <c r="L31" s="28">
        <f t="shared" si="8"/>
        <v>5</v>
      </c>
      <c r="M31" s="6">
        <f ca="1">IF(L31=1,'declaration and points'!$B$23,IF(L31=2,'declaration and points'!$C$23,IF(L31=3,'declaration and points'!$D$23,IF(L31=4,'declaration and points'!$E$23,IF(L31=5,'declaration and points'!$F$23,IF(L31=6,'declaration and points'!$G$23,IF(L31=7,'declaration and points'!$H$23,IF(L31=8,'declaration and points'!$I$23,))))))))</f>
        <v>4</v>
      </c>
      <c r="O31" s="3" t="str">
        <f ca="1">'declaration and points'!D16</f>
        <v>Flowerday J</v>
      </c>
      <c r="P31" s="6">
        <f ca="1">'declaration and points'!D7</f>
        <v>47</v>
      </c>
      <c r="Q31" s="3" t="str">
        <f ca="1">'declaration and points'!D5</f>
        <v>HITCH</v>
      </c>
      <c r="R31" s="16"/>
      <c r="S31" s="28">
        <f t="shared" si="6"/>
        <v>9</v>
      </c>
      <c r="T31" s="6">
        <f ca="1">IF(S31=1,'declaration and points'!$B$23,IF(S31=2,'declaration and points'!$C$23,IF(S31=3,'declaration and points'!$D$23,IF(S31=4,'declaration and points'!$E$23,IF(S31=5,'declaration and points'!$F$23,IF(S31=6,'declaration and points'!$G$23,IF(S31=7,'declaration and points'!$H$23,IF(S31=8,'declaration and points'!$I$23,))))))))</f>
        <v>0</v>
      </c>
    </row>
    <row r="32" spans="1:20">
      <c r="A32" s="3" t="str">
        <f ca="1">'declaration and points'!E14</f>
        <v>Le'ake K</v>
      </c>
      <c r="B32" s="6">
        <f ca="1">'declaration and points'!E7</f>
        <v>34</v>
      </c>
      <c r="C32" s="3" t="str">
        <f ca="1">'declaration and points'!E5</f>
        <v>ST. G</v>
      </c>
      <c r="D32" s="16">
        <v>5.8</v>
      </c>
      <c r="E32" s="28">
        <f t="shared" si="7"/>
        <v>2</v>
      </c>
      <c r="F32" s="6">
        <f ca="1">IF(E32=1,'declaration and points'!$B$23,IF(E32=2,'declaration and points'!$C$23,IF(E32=3,'declaration and points'!$D$23,IF(E32=4,'declaration and points'!$E$23,IF(E32=5,'declaration and points'!$F$23,IF(E32=6,'declaration and points'!$G$23,IF(E32=7,'declaration and points'!$H$23,IF(E32=8,'declaration and points'!$I$23,))))))))</f>
        <v>7</v>
      </c>
      <c r="H32" s="3" t="str">
        <f ca="1">'declaration and points'!E15</f>
        <v>Martin T</v>
      </c>
      <c r="I32" s="6">
        <f ca="1">'declaration and points'!E7</f>
        <v>34</v>
      </c>
      <c r="J32" s="3" t="str">
        <f ca="1">'declaration and points'!E5</f>
        <v>ST. G</v>
      </c>
      <c r="K32" s="16">
        <v>11.36</v>
      </c>
      <c r="L32" s="28">
        <f t="shared" si="8"/>
        <v>2</v>
      </c>
      <c r="M32" s="6">
        <f ca="1">IF(L32=1,'declaration and points'!$B$23,IF(L32=2,'declaration and points'!$C$23,IF(L32=3,'declaration and points'!$D$23,IF(L32=4,'declaration and points'!$E$23,IF(L32=5,'declaration and points'!$F$23,IF(L32=6,'declaration and points'!$G$23,IF(L32=7,'declaration and points'!$H$23,IF(L32=8,'declaration and points'!$I$23,))))))))</f>
        <v>7</v>
      </c>
      <c r="O32" s="3" t="str">
        <f ca="1">'declaration and points'!E16</f>
        <v>Oladapo D</v>
      </c>
      <c r="P32" s="6">
        <f ca="1">'declaration and points'!E7</f>
        <v>34</v>
      </c>
      <c r="Q32" s="3" t="str">
        <f ca="1">'declaration and points'!E5</f>
        <v>ST. G</v>
      </c>
      <c r="R32" s="16">
        <v>1.58</v>
      </c>
      <c r="S32" s="28">
        <f t="shared" si="6"/>
        <v>3</v>
      </c>
      <c r="T32" s="6">
        <f ca="1">IF(S32=1,'declaration and points'!$B$23,IF(S32=2,'declaration and points'!$C$23,IF(S32=3,'declaration and points'!$D$23,IF(S32=4,'declaration and points'!$E$23,IF(S32=5,'declaration and points'!$F$23,IF(S32=6,'declaration and points'!$G$23,IF(S32=7,'declaration and points'!$H$23,IF(S32=8,'declaration and points'!$I$23,))))))))</f>
        <v>6</v>
      </c>
    </row>
    <row r="33" spans="1:20">
      <c r="A33" s="3" t="str">
        <f ca="1">'declaration and points'!F14</f>
        <v>Flanagan, J</v>
      </c>
      <c r="B33" s="6">
        <f ca="1">'declaration and points'!F7</f>
        <v>25</v>
      </c>
      <c r="C33" s="3" t="str">
        <f ca="1">'declaration and points'!F5</f>
        <v>VER</v>
      </c>
      <c r="D33" s="16">
        <v>4.96</v>
      </c>
      <c r="E33" s="28">
        <f t="shared" si="7"/>
        <v>5</v>
      </c>
      <c r="F33" s="6">
        <f ca="1">IF(E33=1,'declaration and points'!$B$23,IF(E33=2,'declaration and points'!$C$23,IF(E33=3,'declaration and points'!$D$23,IF(E33=4,'declaration and points'!$E$23,IF(E33=5,'declaration and points'!$F$23,IF(E33=6,'declaration and points'!$G$23,IF(E33=7,'declaration and points'!$H$23,IF(E33=8,'declaration and points'!$I$23,))))))))</f>
        <v>4</v>
      </c>
      <c r="H33" s="3" t="str">
        <f ca="1">'declaration and points'!F15</f>
        <v>Okame, K.</v>
      </c>
      <c r="I33" s="6">
        <f ca="1">'declaration and points'!F7</f>
        <v>25</v>
      </c>
      <c r="J33" s="3" t="str">
        <f ca="1">'declaration and points'!F5</f>
        <v>VER</v>
      </c>
      <c r="K33" s="16">
        <v>8.4600000000000009</v>
      </c>
      <c r="L33" s="28">
        <f t="shared" si="8"/>
        <v>8</v>
      </c>
      <c r="M33" s="6">
        <f ca="1">IF(L33=1,'declaration and points'!$B$23,IF(L33=2,'declaration and points'!$C$23,IF(L33=3,'declaration and points'!$D$23,IF(L33=4,'declaration and points'!$E$23,IF(L33=5,'declaration and points'!$F$23,IF(L33=6,'declaration and points'!$G$23,IF(L33=7,'declaration and points'!$H$23,IF(L33=8,'declaration and points'!$I$23,))))))))</f>
        <v>1</v>
      </c>
      <c r="O33" s="3" t="str">
        <f ca="1">'declaration and points'!F16</f>
        <v>Evershed, A.</v>
      </c>
      <c r="P33" s="6">
        <f ca="1">'declaration and points'!F7</f>
        <v>25</v>
      </c>
      <c r="Q33" s="3" t="str">
        <f ca="1">'declaration and points'!F5</f>
        <v>VER</v>
      </c>
      <c r="R33" s="16"/>
      <c r="S33" s="28">
        <f t="shared" si="6"/>
        <v>9</v>
      </c>
      <c r="T33" s="6">
        <f ca="1">IF(S33=1,'declaration and points'!$B$23,IF(S33=2,'declaration and points'!$C$23,IF(S33=3,'declaration and points'!$D$23,IF(S33=4,'declaration and points'!$E$23,IF(S33=5,'declaration and points'!$F$23,IF(S33=6,'declaration and points'!$G$23,IF(S33=7,'declaration and points'!$H$23,IF(S33=8,'declaration and points'!$I$23,))))))))</f>
        <v>0</v>
      </c>
    </row>
    <row r="34" spans="1:20">
      <c r="A34" s="3" t="str">
        <f ca="1">'declaration and points'!G14</f>
        <v>Mackney</v>
      </c>
      <c r="B34" s="6">
        <f ca="1">'declaration and points'!G7</f>
        <v>31</v>
      </c>
      <c r="C34" s="3" t="str">
        <f ca="1">'declaration and points'!G5</f>
        <v>ST. A</v>
      </c>
      <c r="D34" s="16">
        <v>4.95</v>
      </c>
      <c r="E34" s="28">
        <f t="shared" si="7"/>
        <v>6</v>
      </c>
      <c r="F34" s="6">
        <f ca="1">IF(E34=1,'declaration and points'!$B$23,IF(E34=2,'declaration and points'!$C$23,IF(E34=3,'declaration and points'!$D$23,IF(E34=4,'declaration and points'!$E$23,IF(E34=5,'declaration and points'!$F$23,IF(E34=6,'declaration and points'!$G$23,IF(E34=7,'declaration and points'!$H$23,IF(E34=8,'declaration and points'!$I$23,))))))))</f>
        <v>3</v>
      </c>
      <c r="H34" s="3" t="str">
        <f ca="1">'declaration and points'!G15</f>
        <v>Jasko</v>
      </c>
      <c r="I34" s="6">
        <f ca="1">'declaration and points'!G7</f>
        <v>31</v>
      </c>
      <c r="J34" s="3" t="str">
        <f ca="1">'declaration and points'!G5</f>
        <v>ST. A</v>
      </c>
      <c r="K34" s="16">
        <v>10.82</v>
      </c>
      <c r="L34" s="28">
        <f t="shared" si="8"/>
        <v>6</v>
      </c>
      <c r="M34" s="6">
        <f ca="1">IF(L34=1,'declaration and points'!$B$23,IF(L34=2,'declaration and points'!$C$23,IF(L34=3,'declaration and points'!$D$23,IF(L34=4,'declaration and points'!$E$23,IF(L34=5,'declaration and points'!$F$23,IF(L34=6,'declaration and points'!$G$23,IF(L34=7,'declaration and points'!$H$23,IF(L34=8,'declaration and points'!$I$23,))))))))</f>
        <v>3</v>
      </c>
      <c r="O34" s="3" t="str">
        <f ca="1">'declaration and points'!G16</f>
        <v>Roberton</v>
      </c>
      <c r="P34" s="6">
        <f ca="1">'declaration and points'!G7</f>
        <v>31</v>
      </c>
      <c r="Q34" s="3" t="str">
        <f ca="1">'declaration and points'!G5</f>
        <v>ST. A</v>
      </c>
      <c r="R34" s="16">
        <v>1.49</v>
      </c>
      <c r="S34" s="28">
        <f t="shared" si="6"/>
        <v>5</v>
      </c>
      <c r="T34" s="6">
        <f ca="1">IF(S34=1,'declaration and points'!$B$23,IF(S34=2,'declaration and points'!$C$23,IF(S34=3,'declaration and points'!$D$23,IF(S34=4,'declaration and points'!$E$23,IF(S34=5,'declaration and points'!$F$23,IF(S34=6,'declaration and points'!$G$23,IF(S34=7,'declaration and points'!$H$23,IF(S34=8,'declaration and points'!$I$23,))))))))</f>
        <v>4</v>
      </c>
    </row>
    <row r="35" spans="1:20">
      <c r="A35" s="3" t="str">
        <f ca="1">'declaration and points'!H14</f>
        <v>O'Connor J</v>
      </c>
      <c r="B35" s="6">
        <f ca="1">'declaration and points'!H7</f>
        <v>26</v>
      </c>
      <c r="C35" s="3" t="str">
        <f ca="1">'declaration and points'!H5</f>
        <v>ST. CD</v>
      </c>
      <c r="D35" s="16">
        <v>5.89</v>
      </c>
      <c r="E35" s="28">
        <f t="shared" si="7"/>
        <v>1</v>
      </c>
      <c r="F35" s="6">
        <f ca="1">IF(E35=1,'declaration and points'!$B$23,IF(E35=2,'declaration and points'!$C$23,IF(E35=3,'declaration and points'!$D$23,IF(E35=4,'declaration and points'!$E$23,IF(E35=5,'declaration and points'!$F$23,IF(E35=6,'declaration and points'!$G$23,IF(E35=7,'declaration and points'!$H$23,IF(E35=8,'declaration and points'!$I$23,))))))))</f>
        <v>8</v>
      </c>
      <c r="H35" s="3" t="str">
        <f ca="1">'declaration and points'!H15</f>
        <v>Anekwe C</v>
      </c>
      <c r="I35" s="6">
        <f ca="1">'declaration and points'!H7</f>
        <v>26</v>
      </c>
      <c r="J35" s="3" t="str">
        <f ca="1">'declaration and points'!H5</f>
        <v>ST. CD</v>
      </c>
      <c r="K35" s="16">
        <v>11.32</v>
      </c>
      <c r="L35" s="28">
        <f t="shared" si="8"/>
        <v>3</v>
      </c>
      <c r="M35" s="6">
        <f ca="1">IF(L35=1,'declaration and points'!$B$23,IF(L35=2,'declaration and points'!$C$23,IF(L35=3,'declaration and points'!$D$23,IF(L35=4,'declaration and points'!$E$23,IF(L35=5,'declaration and points'!$F$23,IF(L35=6,'declaration and points'!$G$23,IF(L35=7,'declaration and points'!$H$23,IF(L35=8,'declaration and points'!$I$23,))))))))</f>
        <v>6</v>
      </c>
      <c r="O35" s="3" t="str">
        <f ca="1">'declaration and points'!H16</f>
        <v>Montgomery L</v>
      </c>
      <c r="P35" s="6">
        <f ca="1">'declaration and points'!H7</f>
        <v>26</v>
      </c>
      <c r="Q35" s="3" t="str">
        <f ca="1">'declaration and points'!H5</f>
        <v>ST. CD</v>
      </c>
      <c r="R35" s="16">
        <v>1.55</v>
      </c>
      <c r="S35" s="28">
        <f ca="1">IF(R35="",9,RANK(R35,$R$29:$R$36,0))</f>
        <v>4</v>
      </c>
      <c r="T35" s="6">
        <f ca="1">IF(S35=1,'declaration and points'!$B$23,IF(S35=2,'declaration and points'!$C$23,IF(S35=3,'declaration and points'!$D$23,IF(S35=4,'declaration and points'!$E$23,IF(S35=5,'declaration and points'!$F$23,IF(S35=6,'declaration and points'!$G$23,IF(S35=7,'declaration and points'!$H$23,IF(S35=8,'declaration and points'!$I$23,))))))))</f>
        <v>5</v>
      </c>
    </row>
    <row r="36" spans="1:20">
      <c r="A36" s="3" t="str">
        <f ca="1">'declaration and points'!I14</f>
        <v>Oscar Sheinman</v>
      </c>
      <c r="B36" s="6">
        <f ca="1">'declaration and points'!I7</f>
        <v>5</v>
      </c>
      <c r="C36" s="3" t="str">
        <f ca="1">'declaration and points'!I5</f>
        <v>BERKO</v>
      </c>
      <c r="D36" s="16">
        <v>4.58</v>
      </c>
      <c r="E36" s="28">
        <f t="shared" si="7"/>
        <v>8</v>
      </c>
      <c r="F36" s="6">
        <f ca="1">IF(E36=1,'declaration and points'!$B$23,IF(E36=2,'declaration and points'!$C$23,IF(E36=3,'declaration and points'!$D$23,IF(E36=4,'declaration and points'!$E$23,IF(E36=5,'declaration and points'!$F$23,IF(E36=6,'declaration and points'!$G$23,IF(E36=7,'declaration and points'!$H$23,IF(E36=8,'declaration and points'!$I$23,))))))))</f>
        <v>1</v>
      </c>
      <c r="H36" s="3" t="str">
        <f ca="1">'declaration and points'!I15</f>
        <v>Jack Radclyffe</v>
      </c>
      <c r="I36" s="6">
        <f ca="1">'declaration and points'!I7</f>
        <v>5</v>
      </c>
      <c r="J36" s="3" t="str">
        <f ca="1">'declaration and points'!I5</f>
        <v>BERKO</v>
      </c>
      <c r="K36" s="16">
        <v>10.25</v>
      </c>
      <c r="L36" s="28">
        <f t="shared" si="8"/>
        <v>7</v>
      </c>
      <c r="M36" s="6">
        <f ca="1">IF(L36=1,'declaration and points'!$B$23,IF(L36=2,'declaration and points'!$C$23,IF(L36=3,'declaration and points'!$D$23,IF(L36=4,'declaration and points'!$E$23,IF(L36=5,'declaration and points'!$F$23,IF(L36=6,'declaration and points'!$G$23,IF(L36=7,'declaration and points'!$H$23,IF(L36=8,'declaration and points'!$I$23,))))))))</f>
        <v>2</v>
      </c>
      <c r="O36" s="3" t="str">
        <f ca="1">'declaration and points'!I16</f>
        <v>Joe Paterson</v>
      </c>
      <c r="P36" s="6">
        <f ca="1">'declaration and points'!I7</f>
        <v>5</v>
      </c>
      <c r="Q36" s="3" t="str">
        <f ca="1">'declaration and points'!I5</f>
        <v>BERKO</v>
      </c>
      <c r="R36" s="16">
        <v>1.61</v>
      </c>
      <c r="S36" s="28">
        <f ca="1">IF(R36="",9,RANK(R36,$R$29:$R$36,0))</f>
        <v>2</v>
      </c>
      <c r="T36" s="6">
        <f ca="1">IF(S36=1,'declaration and points'!$B$23,IF(S36=2,'declaration and points'!$C$23,IF(S36=3,'declaration and points'!$D$23,IF(S36=4,'declaration and points'!$E$23,IF(S36=5,'declaration and points'!$F$23,IF(S36=6,'declaration and points'!$G$23,IF(S36=7,'declaration and points'!$H$23,IF(S36=8,'declaration and points'!$I$23,))))))))</f>
        <v>7</v>
      </c>
    </row>
    <row r="37" spans="1:20">
      <c r="E37" s="30"/>
      <c r="L37" s="30"/>
      <c r="S37" s="30"/>
    </row>
    <row r="38" spans="1:20">
      <c r="A38" s="1" t="str">
        <f ca="1">'declaration and points'!A17</f>
        <v>Javelin</v>
      </c>
      <c r="H38" s="1" t="str">
        <f ca="1">'declaration and points'!A18</f>
        <v>Shot</v>
      </c>
      <c r="O38" s="1" t="str">
        <f ca="1">'declaration and points'!A19</f>
        <v>Discus</v>
      </c>
    </row>
    <row r="39" spans="1:20">
      <c r="A39" s="3" t="s">
        <v>139</v>
      </c>
      <c r="B39" s="6" t="s">
        <v>22</v>
      </c>
      <c r="C39" s="3" t="s">
        <v>2</v>
      </c>
      <c r="D39" s="6" t="s">
        <v>143</v>
      </c>
      <c r="E39" s="6" t="s">
        <v>141</v>
      </c>
      <c r="F39" s="6" t="s">
        <v>142</v>
      </c>
      <c r="H39" s="3" t="s">
        <v>139</v>
      </c>
      <c r="I39" s="6" t="s">
        <v>22</v>
      </c>
      <c r="J39" s="3" t="s">
        <v>2</v>
      </c>
      <c r="K39" s="6" t="s">
        <v>143</v>
      </c>
      <c r="L39" s="6" t="s">
        <v>141</v>
      </c>
      <c r="M39" s="6" t="s">
        <v>142</v>
      </c>
      <c r="O39" s="3" t="s">
        <v>139</v>
      </c>
      <c r="P39" s="6" t="s">
        <v>22</v>
      </c>
      <c r="Q39" s="3" t="s">
        <v>2</v>
      </c>
      <c r="R39" s="6" t="s">
        <v>143</v>
      </c>
      <c r="S39" s="6" t="s">
        <v>141</v>
      </c>
      <c r="T39" s="6" t="s">
        <v>142</v>
      </c>
    </row>
    <row r="40" spans="1:20">
      <c r="A40" s="3" t="str">
        <f ca="1">'declaration and points'!B17</f>
        <v>Mcdonald H</v>
      </c>
      <c r="B40" s="6">
        <f ca="1">'declaration and points'!B7</f>
        <v>12</v>
      </c>
      <c r="C40" s="3" t="str">
        <f ca="1">'declaration and points'!B5</f>
        <v>RPARK</v>
      </c>
      <c r="D40" s="16"/>
      <c r="E40" s="28">
        <f ca="1">IF(D40="",9,RANK(D40,$D$40:$D$47,0))</f>
        <v>9</v>
      </c>
      <c r="F40" s="6">
        <f ca="1">IF(E40=1,'declaration and points'!$B$23,IF(E40=2,'declaration and points'!$C$23,IF(E40=3,'declaration and points'!$D$23,IF(E40=4,'declaration and points'!$E$23,IF(E40=5,'declaration and points'!$F$23,IF(E40=6,'declaration and points'!$G$23,IF(E40=7,'declaration and points'!$H$23,IF(E40=8,'declaration and points'!$I$23,))))))))</f>
        <v>0</v>
      </c>
      <c r="H40" s="3" t="str">
        <f ca="1">'declaration and points'!B18</f>
        <v>Tilly G</v>
      </c>
      <c r="I40" s="6">
        <f ca="1">'declaration and points'!B7</f>
        <v>12</v>
      </c>
      <c r="J40" s="3" t="str">
        <f ca="1">'declaration and points'!B5</f>
        <v>RPARK</v>
      </c>
      <c r="K40" s="16">
        <v>8.26</v>
      </c>
      <c r="L40" s="28">
        <f ca="1">IF(K40="",9,RANK(K40,$K$40:$K$47,0))</f>
        <v>8</v>
      </c>
      <c r="M40" s="6">
        <f ca="1">IF(L40=1,'declaration and points'!$B$23,IF(L40=2,'declaration and points'!$C$23,IF(L40=3,'declaration and points'!$D$23,IF(L40=4,'declaration and points'!$E$23,IF(L40=5,'declaration and points'!$F$23,IF(L40=6,'declaration and points'!$G$23,IF(L40=7,'declaration and points'!$H$23,IF(L40=8,'declaration and points'!$I$23,))))))))</f>
        <v>1</v>
      </c>
      <c r="O40" s="3" t="str">
        <f ca="1">'declaration and points'!B19</f>
        <v>Nadiger S</v>
      </c>
      <c r="P40" s="6">
        <f ca="1">'declaration and points'!B7</f>
        <v>12</v>
      </c>
      <c r="Q40" s="3" t="str">
        <f ca="1">'declaration and points'!B5</f>
        <v>RPARK</v>
      </c>
      <c r="R40" s="16">
        <v>18.91</v>
      </c>
      <c r="S40" s="28">
        <f ca="1">IF(R40="",9,RANK(R40,$R$40:$R$47,0))</f>
        <v>8</v>
      </c>
      <c r="T40" s="6">
        <f ca="1">IF(S40=1,'declaration and points'!$B$23,IF(S40=2,'declaration and points'!$C$23,IF(S40=3,'declaration and points'!$D$23,IF(S40=4,'declaration and points'!$E$23,IF(S40=5,'declaration and points'!$F$23,IF(S40=6,'declaration and points'!$G$23,IF(S40=7,'declaration and points'!$H$23,IF(S40=8,'declaration and points'!$I$23,))))))))</f>
        <v>1</v>
      </c>
    </row>
    <row r="41" spans="1:20">
      <c r="A41" s="3" t="str">
        <f ca="1">'declaration and points'!C17</f>
        <v>F .Taylor</v>
      </c>
      <c r="B41" s="6">
        <f ca="1">'declaration and points'!C7</f>
        <v>41</v>
      </c>
      <c r="C41" s="3" t="str">
        <f ca="1">'declaration and points'!C5</f>
        <v>DAO</v>
      </c>
      <c r="D41" s="16">
        <v>32.92</v>
      </c>
      <c r="E41" s="28">
        <f t="shared" ref="E41:E47" si="9">IF(D41="",9,RANK(D41,$D$40:$D$47,0))</f>
        <v>5</v>
      </c>
      <c r="F41" s="6">
        <f ca="1">IF(E41=1,'declaration and points'!$B$23,IF(E41=2,'declaration and points'!$C$23,IF(E41=3,'declaration and points'!$D$23,IF(E41=4,'declaration and points'!$E$23,IF(E41=5,'declaration and points'!$F$23,IF(E41=6,'declaration and points'!$G$23,IF(E41=7,'declaration and points'!$H$23,IF(E41=8,'declaration and points'!$I$23,))))))))</f>
        <v>4</v>
      </c>
      <c r="H41" s="3" t="str">
        <f ca="1">'declaration and points'!C18</f>
        <v>M. Jones</v>
      </c>
      <c r="I41" s="6">
        <f ca="1">'declaration and points'!C7</f>
        <v>41</v>
      </c>
      <c r="J41" s="3" t="str">
        <f ca="1">'declaration and points'!C5</f>
        <v>DAO</v>
      </c>
      <c r="K41" s="16">
        <v>9.34</v>
      </c>
      <c r="L41" s="28">
        <f t="shared" ref="L41:L47" si="10">IF(K41="",9,RANK(K41,$K$40:$K$47,0))</f>
        <v>6</v>
      </c>
      <c r="M41" s="6">
        <f ca="1">IF(L41=1,'declaration and points'!$B$23,IF(L41=2,'declaration and points'!$C$23,IF(L41=3,'declaration and points'!$D$23,IF(L41=4,'declaration and points'!$E$23,IF(L41=5,'declaration and points'!$F$23,IF(L41=6,'declaration and points'!$G$23,IF(L41=7,'declaration and points'!$H$23,IF(L41=8,'declaration and points'!$I$23,))))))))</f>
        <v>3</v>
      </c>
      <c r="O41" s="3" t="str">
        <f ca="1">'declaration and points'!C19</f>
        <v>I. Brasnett</v>
      </c>
      <c r="P41" s="6">
        <f ca="1">'declaration and points'!C7</f>
        <v>41</v>
      </c>
      <c r="Q41" s="3" t="str">
        <f ca="1">'declaration and points'!C5</f>
        <v>DAO</v>
      </c>
      <c r="R41" s="16">
        <v>23.74</v>
      </c>
      <c r="S41" s="28">
        <f t="shared" ref="S41:S47" si="11">IF(R41="",9,RANK(R41,$R$40:$R$47,0))</f>
        <v>3</v>
      </c>
      <c r="T41" s="6">
        <f ca="1">IF(S41=1,'declaration and points'!$B$23,IF(S41=2,'declaration and points'!$C$23,IF(S41=3,'declaration and points'!$D$23,IF(S41=4,'declaration and points'!$E$23,IF(S41=5,'declaration and points'!$F$23,IF(S41=6,'declaration and points'!$G$23,IF(S41=7,'declaration and points'!$H$23,IF(S41=8,'declaration and points'!$I$23,))))))))</f>
        <v>6</v>
      </c>
    </row>
    <row r="42" spans="1:20">
      <c r="A42" s="3" t="str">
        <f ca="1">'declaration and points'!D17</f>
        <v>Williams D</v>
      </c>
      <c r="B42" s="6">
        <f ca="1">'declaration and points'!D7</f>
        <v>47</v>
      </c>
      <c r="C42" s="3" t="str">
        <f ca="1">'declaration and points'!D5</f>
        <v>HITCH</v>
      </c>
      <c r="D42" s="16">
        <v>41.92</v>
      </c>
      <c r="E42" s="28">
        <f t="shared" si="9"/>
        <v>2</v>
      </c>
      <c r="F42" s="6">
        <f ca="1">IF(E42=1,'declaration and points'!$B$23,IF(E42=2,'declaration and points'!$C$23,IF(E42=3,'declaration and points'!$D$23,IF(E42=4,'declaration and points'!$E$23,IF(E42=5,'declaration and points'!$F$23,IF(E42=6,'declaration and points'!$G$23,IF(E42=7,'declaration and points'!$H$23,IF(E42=8,'declaration and points'!$I$23,))))))))</f>
        <v>7</v>
      </c>
      <c r="H42" s="3" t="str">
        <f ca="1">'declaration and points'!D18</f>
        <v>Kessi R</v>
      </c>
      <c r="I42" s="6">
        <f ca="1">'declaration and points'!D7</f>
        <v>47</v>
      </c>
      <c r="J42" s="3" t="str">
        <f ca="1">'declaration and points'!D5</f>
        <v>HITCH</v>
      </c>
      <c r="K42" s="16">
        <v>9.4499999999999993</v>
      </c>
      <c r="L42" s="28">
        <f t="shared" si="10"/>
        <v>5</v>
      </c>
      <c r="M42" s="6">
        <f ca="1">IF(L42=1,'declaration and points'!$B$23,IF(L42=2,'declaration and points'!$C$23,IF(L42=3,'declaration and points'!$D$23,IF(L42=4,'declaration and points'!$E$23,IF(L42=5,'declaration and points'!$F$23,IF(L42=6,'declaration and points'!$G$23,IF(L42=7,'declaration and points'!$H$23,IF(L42=8,'declaration and points'!$I$23,))))))))</f>
        <v>4</v>
      </c>
      <c r="O42" s="3" t="str">
        <f ca="1">'declaration and points'!D19</f>
        <v>Jennings F</v>
      </c>
      <c r="P42" s="6">
        <f ca="1">'declaration and points'!D7</f>
        <v>47</v>
      </c>
      <c r="Q42" s="3" t="str">
        <f ca="1">'declaration and points'!D5</f>
        <v>HITCH</v>
      </c>
      <c r="R42" s="16">
        <v>21.23</v>
      </c>
      <c r="S42" s="28">
        <f t="shared" si="11"/>
        <v>6</v>
      </c>
      <c r="T42" s="6">
        <f ca="1">IF(S42=1,'declaration and points'!$B$23,IF(S42=2,'declaration and points'!$C$23,IF(S42=3,'declaration and points'!$D$23,IF(S42=4,'declaration and points'!$E$23,IF(S42=5,'declaration and points'!$F$23,IF(S42=6,'declaration and points'!$G$23,IF(S42=7,'declaration and points'!$H$23,IF(S42=8,'declaration and points'!$I$23,))))))))</f>
        <v>3</v>
      </c>
    </row>
    <row r="43" spans="1:20">
      <c r="A43" s="3" t="str">
        <f ca="1">'declaration and points'!E17</f>
        <v>Jenkins J</v>
      </c>
      <c r="B43" s="6">
        <f ca="1">'declaration and points'!E7</f>
        <v>34</v>
      </c>
      <c r="C43" s="3" t="str">
        <f ca="1">'declaration and points'!E5</f>
        <v>ST. G</v>
      </c>
      <c r="D43" s="16">
        <v>28.42</v>
      </c>
      <c r="E43" s="28">
        <f ca="1">IF(D43="",9,RANK(D43,$D$40:$D$47,0))</f>
        <v>7</v>
      </c>
      <c r="F43" s="6">
        <f ca="1">IF(E43=1,'declaration and points'!$B$23,IF(E43=2,'declaration and points'!$C$23,IF(E43=3,'declaration and points'!$D$23,IF(E43=4,'declaration and points'!$E$23,IF(E43=5,'declaration and points'!$F$23,IF(E43=6,'declaration and points'!$G$23,IF(E43=7,'declaration and points'!$H$23,IF(E43=8,'declaration and points'!$I$23,))))))))</f>
        <v>2</v>
      </c>
      <c r="H43" s="3" t="str">
        <f ca="1">'declaration and points'!E18</f>
        <v>Worsley M</v>
      </c>
      <c r="I43" s="6">
        <f ca="1">'declaration and points'!E7</f>
        <v>34</v>
      </c>
      <c r="J43" s="3" t="str">
        <f ca="1">'declaration and points'!E5</f>
        <v>ST. G</v>
      </c>
      <c r="K43" s="16">
        <v>11.21</v>
      </c>
      <c r="L43" s="28">
        <f t="shared" si="10"/>
        <v>1</v>
      </c>
      <c r="M43" s="6">
        <f ca="1">IF(L43=1,'declaration and points'!$B$23,IF(L43=2,'declaration and points'!$C$23,IF(L43=3,'declaration and points'!$D$23,IF(L43=4,'declaration and points'!$E$23,IF(L43=5,'declaration and points'!$F$23,IF(L43=6,'declaration and points'!$G$23,IF(L43=7,'declaration and points'!$H$23,IF(L43=8,'declaration and points'!$I$23,))))))))</f>
        <v>8</v>
      </c>
      <c r="O43" s="3" t="str">
        <f ca="1">'declaration and points'!E19</f>
        <v>Wang M</v>
      </c>
      <c r="P43" s="6">
        <f ca="1">'declaration and points'!E7</f>
        <v>34</v>
      </c>
      <c r="Q43" s="3" t="str">
        <f ca="1">'declaration and points'!E5</f>
        <v>ST. G</v>
      </c>
      <c r="R43" s="16">
        <v>27.8</v>
      </c>
      <c r="S43" s="28">
        <f t="shared" si="11"/>
        <v>2</v>
      </c>
      <c r="T43" s="6">
        <f ca="1">IF(S43=1,'declaration and points'!$B$23,IF(S43=2,'declaration and points'!$C$23,IF(S43=3,'declaration and points'!$D$23,IF(S43=4,'declaration and points'!$E$23,IF(S43=5,'declaration and points'!$F$23,IF(S43=6,'declaration and points'!$G$23,IF(S43=7,'declaration and points'!$H$23,IF(S43=8,'declaration and points'!$I$23,))))))))</f>
        <v>7</v>
      </c>
    </row>
    <row r="44" spans="1:20">
      <c r="A44" s="3" t="str">
        <f ca="1">'declaration and points'!F17</f>
        <v>Barrett, M.</v>
      </c>
      <c r="B44" s="6">
        <f ca="1">'declaration and points'!F7</f>
        <v>25</v>
      </c>
      <c r="C44" s="3" t="str">
        <f ca="1">'declaration and points'!F5</f>
        <v>VER</v>
      </c>
      <c r="D44" s="27">
        <v>43.27</v>
      </c>
      <c r="E44" s="28">
        <f ca="1">IF(D44="",9,RANK(D44,$D$40:$D$47,0))</f>
        <v>1</v>
      </c>
      <c r="F44" s="6">
        <f ca="1">IF(E44=1,'declaration and points'!$B$23,IF(E44=2,'declaration and points'!$C$23,IF(E44=3,'declaration and points'!$D$23,IF(E44=4,'declaration and points'!$E$23,IF(E44=5,'declaration and points'!$F$23,IF(E44=6,'declaration and points'!$G$23,IF(E44=7,'declaration and points'!$H$23,IF(E44=8,'declaration and points'!$I$23,))))))))</f>
        <v>8</v>
      </c>
      <c r="H44" s="3" t="str">
        <f ca="1">'declaration and points'!F18</f>
        <v>Burke, J.</v>
      </c>
      <c r="I44" s="6">
        <f ca="1">'declaration and points'!F7</f>
        <v>25</v>
      </c>
      <c r="J44" s="3" t="str">
        <f ca="1">'declaration and points'!F5</f>
        <v>VER</v>
      </c>
      <c r="K44" s="16">
        <v>8.67</v>
      </c>
      <c r="L44" s="28">
        <f t="shared" si="10"/>
        <v>7</v>
      </c>
      <c r="M44" s="6">
        <f ca="1">IF(L44=1,'declaration and points'!$B$23,IF(L44=2,'declaration and points'!$C$23,IF(L44=3,'declaration and points'!$D$23,IF(L44=4,'declaration and points'!$E$23,IF(L44=5,'declaration and points'!$F$23,IF(L44=6,'declaration and points'!$G$23,IF(L44=7,'declaration and points'!$H$23,IF(L44=8,'declaration and points'!$I$23,))))))))</f>
        <v>2</v>
      </c>
      <c r="O44" s="3" t="str">
        <f ca="1">'declaration and points'!F19</f>
        <v>Rennie-Sivell, A.</v>
      </c>
      <c r="P44" s="6">
        <f ca="1">'declaration and points'!F7</f>
        <v>25</v>
      </c>
      <c r="Q44" s="3" t="str">
        <f ca="1">'declaration and points'!F5</f>
        <v>VER</v>
      </c>
      <c r="R44" s="16">
        <v>21.34</v>
      </c>
      <c r="S44" s="28">
        <f t="shared" si="11"/>
        <v>5</v>
      </c>
      <c r="T44" s="6">
        <f ca="1">IF(S44=1,'declaration and points'!$B$23,IF(S44=2,'declaration and points'!$C$23,IF(S44=3,'declaration and points'!$D$23,IF(S44=4,'declaration and points'!$E$23,IF(S44=5,'declaration and points'!$F$23,IF(S44=6,'declaration and points'!$G$23,IF(S44=7,'declaration and points'!$H$23,IF(S44=8,'declaration and points'!$I$23,))))))))</f>
        <v>4</v>
      </c>
    </row>
    <row r="45" spans="1:20">
      <c r="A45" s="3" t="str">
        <f ca="1">'declaration and points'!G17</f>
        <v>Dorey</v>
      </c>
      <c r="B45" s="6">
        <f ca="1">'declaration and points'!G7</f>
        <v>31</v>
      </c>
      <c r="C45" s="3" t="str">
        <f ca="1">'declaration and points'!G5</f>
        <v>ST. A</v>
      </c>
      <c r="D45" s="16">
        <v>32.65</v>
      </c>
      <c r="E45" s="28">
        <f t="shared" si="9"/>
        <v>6</v>
      </c>
      <c r="F45" s="6">
        <f ca="1">IF(E45=1,'declaration and points'!$B$23,IF(E45=2,'declaration and points'!$C$23,IF(E45=3,'declaration and points'!$D$23,IF(E45=4,'declaration and points'!$E$23,IF(E45=5,'declaration and points'!$F$23,IF(E45=6,'declaration and points'!$G$23,IF(E45=7,'declaration and points'!$H$23,IF(E45=8,'declaration and points'!$I$23,))))))))</f>
        <v>3</v>
      </c>
      <c r="H45" s="3" t="str">
        <f ca="1">'declaration and points'!G18</f>
        <v>Photiou</v>
      </c>
      <c r="I45" s="6">
        <f ca="1">'declaration and points'!G7</f>
        <v>31</v>
      </c>
      <c r="J45" s="3" t="str">
        <f ca="1">'declaration and points'!G5</f>
        <v>ST. A</v>
      </c>
      <c r="K45" s="16">
        <v>10.58</v>
      </c>
      <c r="L45" s="28">
        <f t="shared" si="10"/>
        <v>3</v>
      </c>
      <c r="M45" s="6">
        <f ca="1">IF(L45=1,'declaration and points'!$B$23,IF(L45=2,'declaration and points'!$C$23,IF(L45=3,'declaration and points'!$D$23,IF(L45=4,'declaration and points'!$E$23,IF(L45=5,'declaration and points'!$F$23,IF(L45=6,'declaration and points'!$G$23,IF(L45=7,'declaration and points'!$H$23,IF(L45=8,'declaration and points'!$I$23,))))))))</f>
        <v>6</v>
      </c>
      <c r="O45" s="3" t="str">
        <f ca="1">'declaration and points'!G19</f>
        <v>Penfold</v>
      </c>
      <c r="P45" s="6">
        <f ca="1">'declaration and points'!G7</f>
        <v>31</v>
      </c>
      <c r="Q45" s="3" t="str">
        <f ca="1">'declaration and points'!G5</f>
        <v>ST. A</v>
      </c>
      <c r="R45" s="16">
        <v>20.95</v>
      </c>
      <c r="S45" s="28">
        <f t="shared" si="11"/>
        <v>7</v>
      </c>
      <c r="T45" s="6">
        <f ca="1">IF(S45=1,'declaration and points'!$B$23,IF(S45=2,'declaration and points'!$C$23,IF(S45=3,'declaration and points'!$D$23,IF(S45=4,'declaration and points'!$E$23,IF(S45=5,'declaration and points'!$F$23,IF(S45=6,'declaration and points'!$G$23,IF(S45=7,'declaration and points'!$H$23,IF(S45=8,'declaration and points'!$I$23,))))))))</f>
        <v>2</v>
      </c>
    </row>
    <row r="46" spans="1:20">
      <c r="A46" s="3" t="str">
        <f ca="1">'declaration and points'!H17</f>
        <v>Powell J</v>
      </c>
      <c r="B46" s="6">
        <f ca="1">'declaration and points'!H7</f>
        <v>26</v>
      </c>
      <c r="C46" s="3" t="str">
        <f ca="1">'declaration and points'!H5</f>
        <v>ST. CD</v>
      </c>
      <c r="D46" s="16">
        <v>40.340000000000003</v>
      </c>
      <c r="E46" s="28">
        <f t="shared" si="9"/>
        <v>3</v>
      </c>
      <c r="F46" s="6">
        <f ca="1">IF(E46=1,'declaration and points'!$B$23,IF(E46=2,'declaration and points'!$C$23,IF(E46=3,'declaration and points'!$D$23,IF(E46=4,'declaration and points'!$E$23,IF(E46=5,'declaration and points'!$F$23,IF(E46=6,'declaration and points'!$G$23,IF(E46=7,'declaration and points'!$H$23,IF(E46=8,'declaration and points'!$I$23,))))))))</f>
        <v>6</v>
      </c>
      <c r="H46" s="3" t="str">
        <f ca="1">'declaration and points'!H18</f>
        <v>Egan C</v>
      </c>
      <c r="I46" s="6">
        <f ca="1">'declaration and points'!H7</f>
        <v>26</v>
      </c>
      <c r="J46" s="3" t="str">
        <f ca="1">'declaration and points'!H5</f>
        <v>ST. CD</v>
      </c>
      <c r="K46" s="16">
        <v>10.63</v>
      </c>
      <c r="L46" s="28">
        <f t="shared" si="10"/>
        <v>2</v>
      </c>
      <c r="M46" s="6">
        <f ca="1">IF(L46=1,'declaration and points'!$B$23,IF(L46=2,'declaration and points'!$C$23,IF(L46=3,'declaration and points'!$D$23,IF(L46=4,'declaration and points'!$E$23,IF(L46=5,'declaration and points'!$F$23,IF(L46=6,'declaration and points'!$G$23,IF(L46=7,'declaration and points'!$H$23,IF(L46=8,'declaration and points'!$I$23,))))))))</f>
        <v>7</v>
      </c>
      <c r="O46" s="3" t="str">
        <f ca="1">'declaration and points'!H19</f>
        <v>Palmer-Shaw J</v>
      </c>
      <c r="P46" s="6">
        <f ca="1">'declaration and points'!H7</f>
        <v>26</v>
      </c>
      <c r="Q46" s="3" t="str">
        <f ca="1">'declaration and points'!H5</f>
        <v>ST. CD</v>
      </c>
      <c r="R46" s="16">
        <v>29.3</v>
      </c>
      <c r="S46" s="28">
        <f t="shared" si="11"/>
        <v>1</v>
      </c>
      <c r="T46" s="6">
        <f ca="1">IF(S46=1,'declaration and points'!$B$23,IF(S46=2,'declaration and points'!$C$23,IF(S46=3,'declaration and points'!$D$23,IF(S46=4,'declaration and points'!$E$23,IF(S46=5,'declaration and points'!$F$23,IF(S46=6,'declaration and points'!$G$23,IF(S46=7,'declaration and points'!$H$23,IF(S46=8,'declaration and points'!$I$23,))))))))</f>
        <v>8</v>
      </c>
    </row>
    <row r="47" spans="1:20">
      <c r="A47" s="3" t="str">
        <f ca="1">'declaration and points'!I17</f>
        <v>Dylan Harman</v>
      </c>
      <c r="B47" s="6">
        <f ca="1">'declaration and points'!I7</f>
        <v>5</v>
      </c>
      <c r="C47" s="3" t="str">
        <f ca="1">'declaration and points'!I5</f>
        <v>BERKO</v>
      </c>
      <c r="D47" s="16">
        <v>36.5</v>
      </c>
      <c r="E47" s="28">
        <f t="shared" si="9"/>
        <v>4</v>
      </c>
      <c r="F47" s="6">
        <f ca="1">IF(E47=1,'declaration and points'!$B$23,IF(E47=2,'declaration and points'!$C$23,IF(E47=3,'declaration and points'!$D$23,IF(E47=4,'declaration and points'!$E$23,IF(E47=5,'declaration and points'!$F$23,IF(E47=6,'declaration and points'!$G$23,IF(E47=7,'declaration and points'!$H$23,IF(E47=8,'declaration and points'!$I$23,))))))))</f>
        <v>5</v>
      </c>
      <c r="H47" s="3" t="str">
        <f ca="1">'declaration and points'!I18</f>
        <v>Dom Ford</v>
      </c>
      <c r="I47" s="6">
        <f ca="1">'declaration and points'!I7</f>
        <v>5</v>
      </c>
      <c r="J47" s="3" t="str">
        <f ca="1">'declaration and points'!I5</f>
        <v>BERKO</v>
      </c>
      <c r="K47" s="16">
        <v>9.99</v>
      </c>
      <c r="L47" s="28">
        <f t="shared" si="10"/>
        <v>4</v>
      </c>
      <c r="M47" s="6">
        <f ca="1">IF(L47=1,'declaration and points'!$B$23,IF(L47=2,'declaration and points'!$C$23,IF(L47=3,'declaration and points'!$D$23,IF(L47=4,'declaration and points'!$E$23,IF(L47=5,'declaration and points'!$F$23,IF(L47=6,'declaration and points'!$G$23,IF(L47=7,'declaration and points'!$H$23,IF(L47=8,'declaration and points'!$I$23,))))))))</f>
        <v>5</v>
      </c>
      <c r="O47" s="3" t="str">
        <f ca="1">'declaration and points'!I19</f>
        <v>Robert Williams</v>
      </c>
      <c r="P47" s="6">
        <f ca="1">'declaration and points'!I7</f>
        <v>5</v>
      </c>
      <c r="Q47" s="3" t="str">
        <f ca="1">'declaration and points'!I5</f>
        <v>BERKO</v>
      </c>
      <c r="R47" s="16">
        <v>22.75</v>
      </c>
      <c r="S47" s="28">
        <f t="shared" si="11"/>
        <v>4</v>
      </c>
      <c r="T47" s="6">
        <f ca="1">IF(S47=1,'declaration and points'!$B$23,IF(S47=2,'declaration and points'!$C$23,IF(S47=3,'declaration and points'!$D$23,IF(S47=4,'declaration and points'!$E$23,IF(S47=5,'declaration and points'!$F$23,IF(S47=6,'declaration and points'!$G$23,IF(S47=7,'declaration and points'!$H$23,IF(S47=8,'declaration and points'!$I$23,))))))))</f>
        <v>5</v>
      </c>
    </row>
    <row r="49" spans="1:20">
      <c r="A49" s="1" t="s">
        <v>145</v>
      </c>
      <c r="H49" s="1"/>
      <c r="O49" s="1" t="str">
        <f ca="1">'declaration and points'!A20</f>
        <v>Pole Vault</v>
      </c>
    </row>
    <row r="50" spans="1:20">
      <c r="B50" s="6" t="s">
        <v>22</v>
      </c>
      <c r="C50" s="3" t="s">
        <v>2</v>
      </c>
      <c r="D50" s="6" t="s">
        <v>140</v>
      </c>
      <c r="E50" s="6" t="s">
        <v>141</v>
      </c>
      <c r="F50" s="6" t="s">
        <v>142</v>
      </c>
      <c r="O50" s="3" t="s">
        <v>139</v>
      </c>
      <c r="P50" s="6" t="s">
        <v>22</v>
      </c>
      <c r="Q50" s="3" t="s">
        <v>2</v>
      </c>
      <c r="R50" s="6" t="s">
        <v>143</v>
      </c>
      <c r="S50" s="6" t="s">
        <v>141</v>
      </c>
      <c r="T50" s="6" t="s">
        <v>142</v>
      </c>
    </row>
    <row r="51" spans="1:20">
      <c r="B51" s="6">
        <f ca="1">'declaration and points'!B7</f>
        <v>12</v>
      </c>
      <c r="C51" s="3" t="str">
        <f ca="1">'declaration and points'!B5</f>
        <v>RPARK</v>
      </c>
      <c r="D51" s="15">
        <v>47.9</v>
      </c>
      <c r="E51" s="28">
        <f t="shared" ref="E51:E58" si="12">IF(D51="",9,RANK(D51,$D$51:$D$58,1))</f>
        <v>5</v>
      </c>
      <c r="F51" s="6">
        <f ca="1">IF(E51=1,'declaration and points'!$B$24,IF(E51=2,'declaration and points'!$C$24,IF(E51=3,'declaration and points'!$D$24,IF(E51=4,'declaration and points'!$E$24,IF(E51=5,'declaration and points'!$F$24,IF(E51=6,'declaration and points'!$G$24,IF(E51=7,'declaration and points'!$H$24,IF(E51=8,'declaration and points'!$I$24,))))))))</f>
        <v>4</v>
      </c>
      <c r="L51" s="30"/>
      <c r="O51" s="3" t="str">
        <f ca="1">'declaration and points'!B20</f>
        <v>Roberts M</v>
      </c>
      <c r="P51" s="6">
        <f ca="1">'declaration and points'!B7</f>
        <v>12</v>
      </c>
      <c r="Q51" s="3" t="str">
        <f ca="1">'declaration and points'!B5</f>
        <v>RPARK</v>
      </c>
      <c r="R51" s="16">
        <v>2.2000000000000002</v>
      </c>
      <c r="S51" s="28">
        <v>6</v>
      </c>
      <c r="T51" s="6">
        <f ca="1">IF(S51=1,'declaration and points'!$B$23,IF(S51=2,'declaration and points'!$C$23,IF(S51=3,'declaration and points'!$D$23,IF(S51=4,'declaration and points'!$E$23,IF(S51=5,'declaration and points'!$F$23,IF(S51=6,'declaration and points'!$G$23,IF(S51=7,'declaration and points'!$H$23,IF(S51=8,'declaration and points'!$I$23,))))))))</f>
        <v>3</v>
      </c>
    </row>
    <row r="52" spans="1:20">
      <c r="B52" s="6">
        <f ca="1">'declaration and points'!C7</f>
        <v>41</v>
      </c>
      <c r="C52" s="3" t="str">
        <f ca="1">'declaration and points'!C5</f>
        <v>DAO</v>
      </c>
      <c r="D52" s="15">
        <v>49.5</v>
      </c>
      <c r="E52" s="28">
        <f t="shared" si="12"/>
        <v>8</v>
      </c>
      <c r="F52" s="6">
        <f ca="1">IF(E52=1,'declaration and points'!$B$24,IF(E52=2,'declaration and points'!$C$24,IF(E52=3,'declaration and points'!$D$24,IF(E52=4,'declaration and points'!$E$24,IF(E52=5,'declaration and points'!$F$24,IF(E52=6,'declaration and points'!$G$24,IF(E52=7,'declaration and points'!$H$24,IF(E52=8,'declaration and points'!$I$24,))))))))</f>
        <v>1</v>
      </c>
      <c r="L52" s="30"/>
      <c r="O52" s="3" t="str">
        <f ca="1">'declaration and points'!C20</f>
        <v>A. Rose</v>
      </c>
      <c r="P52" s="6">
        <f ca="1">'declaration and points'!C7</f>
        <v>41</v>
      </c>
      <c r="Q52" s="3" t="str">
        <f ca="1">'declaration and points'!C5</f>
        <v>DAO</v>
      </c>
      <c r="R52" s="16">
        <v>2.4</v>
      </c>
      <c r="S52" s="28">
        <v>2</v>
      </c>
      <c r="T52" s="6">
        <f ca="1">IF(S52=1,'declaration and points'!$B$23,IF(S52=2,'declaration and points'!$C$23,IF(S52=3,'declaration and points'!$D$23,IF(S52=4,'declaration and points'!$E$23,IF(S52=5,'declaration and points'!$F$23,IF(S52=6,'declaration and points'!$G$23,IF(S52=7,'declaration and points'!$H$23,IF(S52=8,'declaration and points'!$I$23,))))))))</f>
        <v>7</v>
      </c>
    </row>
    <row r="53" spans="1:20">
      <c r="B53" s="6">
        <f ca="1">'declaration and points'!D7</f>
        <v>47</v>
      </c>
      <c r="C53" s="3" t="str">
        <f ca="1">'declaration and points'!D5</f>
        <v>HITCH</v>
      </c>
      <c r="D53" s="15">
        <v>47.3</v>
      </c>
      <c r="E53" s="28">
        <f t="shared" si="12"/>
        <v>4</v>
      </c>
      <c r="F53" s="6">
        <f ca="1">IF(E53=1,'declaration and points'!$B$24,IF(E53=2,'declaration and points'!$C$24,IF(E53=3,'declaration and points'!$D$24,IF(E53=4,'declaration and points'!$E$24,IF(E53=5,'declaration and points'!$F$24,IF(E53=6,'declaration and points'!$G$24,IF(E53=7,'declaration and points'!$H$24,IF(E53=8,'declaration and points'!$I$24,))))))))</f>
        <v>5</v>
      </c>
      <c r="L53" s="30"/>
      <c r="O53" s="3" t="str">
        <f ca="1">'declaration and points'!D20</f>
        <v>Matthews J</v>
      </c>
      <c r="P53" s="6">
        <f ca="1">'declaration and points'!D7</f>
        <v>47</v>
      </c>
      <c r="Q53" s="3" t="str">
        <f ca="1">'declaration and points'!D5</f>
        <v>HITCH</v>
      </c>
      <c r="R53" s="16">
        <v>2.2999999999999998</v>
      </c>
      <c r="S53" s="28">
        <f t="shared" ref="S53:S58" si="13">IF(R53="",9,RANK(R53,$R$51:$R$58,0))</f>
        <v>3</v>
      </c>
      <c r="T53" s="6">
        <f ca="1">IF(S53=1,'declaration and points'!$B$23,IF(S53=2,'declaration and points'!$C$23,IF(S53=3,'declaration and points'!$D$23,IF(S53=4,'declaration and points'!$E$23,IF(S53=5,'declaration and points'!$F$23,IF(S53=6,'declaration and points'!$G$23,IF(S53=7,'declaration and points'!$H$23,IF(S53=8,'declaration and points'!$I$23,))))))))</f>
        <v>6</v>
      </c>
    </row>
    <row r="54" spans="1:20">
      <c r="B54" s="6">
        <f ca="1">'declaration and points'!E7</f>
        <v>34</v>
      </c>
      <c r="C54" s="3" t="str">
        <f ca="1">'declaration and points'!E5</f>
        <v>ST. G</v>
      </c>
      <c r="D54" s="15">
        <v>46.3</v>
      </c>
      <c r="E54" s="28">
        <f t="shared" si="12"/>
        <v>1</v>
      </c>
      <c r="F54" s="6">
        <f ca="1">IF(E54=1,'declaration and points'!$B$24,IF(E54=2,'declaration and points'!$C$24,IF(E54=3,'declaration and points'!$D$24,IF(E54=4,'declaration and points'!$E$24,IF(E54=5,'declaration and points'!$F$24,IF(E54=6,'declaration and points'!$G$24,IF(E54=7,'declaration and points'!$H$24,IF(E54=8,'declaration and points'!$I$24,))))))))</f>
        <v>8</v>
      </c>
      <c r="L54" s="30"/>
      <c r="O54" s="3" t="str">
        <f ca="1">'declaration and points'!E20</f>
        <v>Turrall M</v>
      </c>
      <c r="P54" s="6">
        <f ca="1">'declaration and points'!E7</f>
        <v>34</v>
      </c>
      <c r="Q54" s="3" t="str">
        <f ca="1">'declaration and points'!E5</f>
        <v>ST. G</v>
      </c>
      <c r="R54" s="16">
        <v>2.2000000000000002</v>
      </c>
      <c r="S54" s="28">
        <f t="shared" si="13"/>
        <v>4</v>
      </c>
      <c r="T54" s="6">
        <f ca="1">IF(S54=1,'declaration and points'!$B$23,IF(S54=2,'declaration and points'!$C$23,IF(S54=3,'declaration and points'!$D$23,IF(S54=4,'declaration and points'!$E$23,IF(S54=5,'declaration and points'!$F$23,IF(S54=6,'declaration and points'!$G$23,IF(S54=7,'declaration and points'!$H$23,IF(S54=8,'declaration and points'!$I$23,))))))))</f>
        <v>5</v>
      </c>
    </row>
    <row r="55" spans="1:20">
      <c r="B55" s="6">
        <f ca="1">'declaration and points'!F7</f>
        <v>25</v>
      </c>
      <c r="C55" s="3" t="str">
        <f ca="1">'declaration and points'!F5</f>
        <v>VER</v>
      </c>
      <c r="D55" s="15">
        <v>49.2</v>
      </c>
      <c r="E55" s="28">
        <f t="shared" si="12"/>
        <v>7</v>
      </c>
      <c r="F55" s="6">
        <f ca="1">IF(E55=1,'declaration and points'!$B$24,IF(E55=2,'declaration and points'!$C$24,IF(E55=3,'declaration and points'!$D$24,IF(E55=4,'declaration and points'!$E$24,IF(E55=5,'declaration and points'!$F$24,IF(E55=6,'declaration and points'!$G$24,IF(E55=7,'declaration and points'!$H$24,IF(E55=8,'declaration and points'!$I$24,))))))))</f>
        <v>2</v>
      </c>
      <c r="L55" s="30"/>
      <c r="O55" s="3" t="str">
        <f ca="1">'declaration and points'!F20</f>
        <v>Farrer, M.</v>
      </c>
      <c r="P55" s="17">
        <f ca="1">'declaration and points'!F7</f>
        <v>25</v>
      </c>
      <c r="Q55" s="3" t="str">
        <f ca="1">'declaration and points'!F5</f>
        <v>VER</v>
      </c>
      <c r="R55" s="16">
        <v>2.2000000000000002</v>
      </c>
      <c r="S55" s="28">
        <f t="shared" si="13"/>
        <v>4</v>
      </c>
      <c r="T55" s="6">
        <f ca="1">IF(S55=1,'declaration and points'!$B$23,IF(S55=2,'declaration and points'!$C$23,IF(S55=3,'declaration and points'!$D$23,IF(S55=4,'declaration and points'!$E$23,IF(S55=5,'declaration and points'!$F$23,IF(S55=6,'declaration and points'!$G$23,IF(S55=7,'declaration and points'!$H$23,IF(S55=8,'declaration and points'!$I$23,))))))))</f>
        <v>5</v>
      </c>
    </row>
    <row r="56" spans="1:20">
      <c r="B56" s="6">
        <f ca="1">'declaration and points'!G7</f>
        <v>31</v>
      </c>
      <c r="C56" s="3" t="str">
        <f ca="1">'declaration and points'!G5</f>
        <v>ST. A</v>
      </c>
      <c r="D56" s="15">
        <v>47</v>
      </c>
      <c r="E56" s="28">
        <f ca="1">IF(D56="",9,RANK(D56,$D$51:$D$58,1))</f>
        <v>2</v>
      </c>
      <c r="F56" s="6">
        <f ca="1">IF(E56=1,'declaration and points'!$B$24,IF(E56=2,'declaration and points'!$C$24,IF(E56=3,'declaration and points'!$D$24,IF(E56=4,'declaration and points'!$E$24,IF(E56=5,'declaration and points'!$F$24,IF(E56=6,'declaration and points'!$G$24,IF(E56=7,'declaration and points'!$H$24,IF(E56=8,'declaration and points'!$I$24,))))))))</f>
        <v>7</v>
      </c>
      <c r="L56" s="30"/>
      <c r="O56" s="3" t="str">
        <f ca="1">'declaration and points'!G20</f>
        <v>Rawlings</v>
      </c>
      <c r="P56" s="6">
        <f ca="1">'declaration and points'!G7</f>
        <v>31</v>
      </c>
      <c r="Q56" s="3" t="str">
        <f ca="1">'declaration and points'!G5</f>
        <v>ST. A</v>
      </c>
      <c r="R56" s="16">
        <v>2</v>
      </c>
      <c r="S56" s="28">
        <f t="shared" si="13"/>
        <v>7</v>
      </c>
      <c r="T56" s="6">
        <f ca="1">IF(S56=1,'declaration and points'!$B$23,IF(S56=2,'declaration and points'!$C$23,IF(S56=3,'declaration and points'!$D$23,IF(S56=4,'declaration and points'!$E$23,IF(S56=5,'declaration and points'!$F$23,IF(S56=6,'declaration and points'!$G$23,IF(S56=7,'declaration and points'!$H$23,IF(S56=8,'declaration and points'!$I$23,))))))))</f>
        <v>2</v>
      </c>
    </row>
    <row r="57" spans="1:20">
      <c r="B57" s="6">
        <f ca="1">'declaration and points'!H7</f>
        <v>26</v>
      </c>
      <c r="C57" s="3" t="str">
        <f ca="1">'declaration and points'!H5</f>
        <v>ST. CD</v>
      </c>
      <c r="D57" s="15">
        <v>47.2</v>
      </c>
      <c r="E57" s="28">
        <f ca="1">IF(D57="",9,RANK(D57,$D$51:$D$58,1))</f>
        <v>3</v>
      </c>
      <c r="F57" s="6">
        <f ca="1">IF(E57=1,'declaration and points'!$B$24,IF(E57=2,'declaration and points'!$C$24,IF(E57=3,'declaration and points'!$D$24,IF(E57=4,'declaration and points'!$E$24,IF(E57=5,'declaration and points'!$F$24,IF(E57=6,'declaration and points'!$G$24,IF(E57=7,'declaration and points'!$H$24,IF(E57=8,'declaration and points'!$I$24,))))))))</f>
        <v>6</v>
      </c>
      <c r="L57" s="30"/>
      <c r="O57" s="3" t="str">
        <f ca="1">'declaration and points'!H20</f>
        <v>Phillips-Pope I</v>
      </c>
      <c r="P57" s="6">
        <f ca="1">'declaration and points'!H7</f>
        <v>26</v>
      </c>
      <c r="Q57" s="3" t="str">
        <f ca="1">'declaration and points'!H5</f>
        <v>ST. CD</v>
      </c>
      <c r="R57" s="16">
        <v>2.8</v>
      </c>
      <c r="S57" s="28">
        <f t="shared" si="13"/>
        <v>1</v>
      </c>
      <c r="T57" s="6">
        <f ca="1">IF(S57=1,'declaration and points'!$B$23,IF(S57=2,'declaration and points'!$C$23,IF(S57=3,'declaration and points'!$D$23,IF(S57=4,'declaration and points'!$E$23,IF(S57=5,'declaration and points'!$F$23,IF(S57=6,'declaration and points'!$G$23,IF(S57=7,'declaration and points'!$H$23,IF(S57=8,'declaration and points'!$I$23,))))))))</f>
        <v>8</v>
      </c>
    </row>
    <row r="58" spans="1:20">
      <c r="B58" s="6">
        <f ca="1">'declaration and points'!I7</f>
        <v>5</v>
      </c>
      <c r="C58" s="3" t="str">
        <f ca="1">'declaration and points'!I5</f>
        <v>BERKO</v>
      </c>
      <c r="D58" s="15">
        <v>48.1</v>
      </c>
      <c r="E58" s="28">
        <f t="shared" si="12"/>
        <v>6</v>
      </c>
      <c r="F58" s="6">
        <f ca="1">IF(E58=1,'declaration and points'!$B$24,IF(E58=2,'declaration and points'!$C$24,IF(E58=3,'declaration and points'!$D$24,IF(E58=4,'declaration and points'!$E$24,IF(E58=5,'declaration and points'!$F$24,IF(E58=6,'declaration and points'!$G$24,IF(E58=7,'declaration and points'!$H$24,IF(E58=8,'declaration and points'!$I$24,))))))))</f>
        <v>3</v>
      </c>
      <c r="L58" s="30"/>
      <c r="O58" s="3" t="str">
        <f ca="1">'declaration and points'!I20</f>
        <v>Jack Hamilton</v>
      </c>
      <c r="P58" s="6">
        <f ca="1">'declaration and points'!I7</f>
        <v>5</v>
      </c>
      <c r="Q58" s="3" t="str">
        <f ca="1">'declaration and points'!I5</f>
        <v>BERKO</v>
      </c>
      <c r="R58" s="16">
        <v>1.7</v>
      </c>
      <c r="S58" s="28">
        <f t="shared" si="13"/>
        <v>8</v>
      </c>
      <c r="T58" s="6">
        <f ca="1">IF(S58=1,'declaration and points'!$B$23,IF(S58=2,'declaration and points'!$C$23,IF(S58=3,'declaration and points'!$D$23,IF(S58=4,'declaration and points'!$E$23,IF(S58=5,'declaration and points'!$F$23,IF(S58=6,'declaration and points'!$G$23,IF(S58=7,'declaration and points'!$H$23,IF(S58=8,'declaration and points'!$I$23,))))))))</f>
        <v>1</v>
      </c>
    </row>
  </sheetData>
  <phoneticPr fontId="0" type="noConversion"/>
  <pageMargins left="0.78740157480314965" right="0.78740157480314965" top="0.78740157480314965" bottom="0.78740157480314965" header="0" footer="0"/>
  <pageSetup paperSize="9" scale="53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1"/>
  <sheetViews>
    <sheetView tabSelected="1" zoomScaleNormal="100" workbookViewId="0">
      <selection activeCell="C5" sqref="C5"/>
    </sheetView>
  </sheetViews>
  <sheetFormatPr defaultRowHeight="12.75"/>
  <cols>
    <col min="2" max="2" width="14" bestFit="1" customWidth="1"/>
    <col min="3" max="3" width="21.7109375" customWidth="1"/>
    <col min="4" max="4" width="19.7109375" bestFit="1" customWidth="1"/>
    <col min="5" max="5" width="18.7109375" bestFit="1" customWidth="1"/>
    <col min="6" max="6" width="16.85546875" bestFit="1" customWidth="1"/>
    <col min="7" max="7" width="16.28515625" bestFit="1" customWidth="1"/>
    <col min="8" max="8" width="10" customWidth="1"/>
    <col min="9" max="9" width="21.7109375" bestFit="1" customWidth="1"/>
    <col min="10" max="10" width="20.5703125" bestFit="1" customWidth="1"/>
  </cols>
  <sheetData>
    <row r="1" spans="2:10" ht="23.25">
      <c r="C1" s="10" t="str">
        <f ca="1">'declaration and points'!D1</f>
        <v>HERTS SCHOOLS ATHLETICS FINALS 2023</v>
      </c>
    </row>
    <row r="2" spans="2:10" ht="20.25">
      <c r="C2" s="11">
        <f ca="1">'declaration and points'!D2</f>
        <v>0</v>
      </c>
    </row>
    <row r="4" spans="2:10" s="2" customFormat="1" ht="15.75">
      <c r="B4" s="2" t="str">
        <f ca="1">events!A3</f>
        <v>U16 Boys</v>
      </c>
      <c r="C4" s="2" t="s">
        <v>146</v>
      </c>
    </row>
    <row r="5" spans="2:10">
      <c r="B5" s="3" t="s">
        <v>2</v>
      </c>
      <c r="C5" s="6" t="str">
        <f ca="1">'declaration and points'!B4</f>
        <v>Roundwood Park</v>
      </c>
      <c r="D5" s="6" t="str">
        <f ca="1">'declaration and points'!C4</f>
        <v>Dame Alice Owens</v>
      </c>
      <c r="E5" s="6" t="str">
        <f ca="1">'declaration and points'!D4</f>
        <v>Hitchin</v>
      </c>
      <c r="F5" s="6" t="str">
        <f ca="1">'declaration and points'!E4</f>
        <v>St. Georges</v>
      </c>
      <c r="G5" s="6" t="str">
        <f ca="1">'declaration and points'!F4</f>
        <v>Verulam</v>
      </c>
      <c r="H5" s="6" t="str">
        <f ca="1">'declaration and points'!G4</f>
        <v>St. Albans</v>
      </c>
      <c r="I5" s="6" t="str">
        <f ca="1">'declaration and points'!H4</f>
        <v>St. Clement Danes</v>
      </c>
      <c r="J5" s="6" t="str">
        <f ca="1">'declaration and points'!I4</f>
        <v>Berkhamsted</v>
      </c>
    </row>
    <row r="6" spans="2:10">
      <c r="B6" s="3" t="str">
        <f ca="1">'declaration and points'!A8</f>
        <v>100 m</v>
      </c>
      <c r="C6" s="6">
        <f ca="1">events!F7</f>
        <v>1</v>
      </c>
      <c r="D6" s="6">
        <f ca="1">events!F8</f>
        <v>4</v>
      </c>
      <c r="E6" s="6">
        <f ca="1">events!F9</f>
        <v>5</v>
      </c>
      <c r="F6" s="6">
        <f ca="1">events!F10</f>
        <v>8</v>
      </c>
      <c r="G6" s="6">
        <f ca="1">events!F11</f>
        <v>3</v>
      </c>
      <c r="H6" s="6">
        <f ca="1">events!F12</f>
        <v>7</v>
      </c>
      <c r="I6" s="6">
        <f ca="1">events!F13</f>
        <v>6</v>
      </c>
      <c r="J6" s="6">
        <f ca="1">events!F14</f>
        <v>2</v>
      </c>
    </row>
    <row r="7" spans="2:10">
      <c r="B7" s="3" t="str">
        <f ca="1">'declaration and points'!A9</f>
        <v>200 m</v>
      </c>
      <c r="C7" s="6">
        <f ca="1">events!M7</f>
        <v>5</v>
      </c>
      <c r="D7" s="6">
        <f ca="1">events!M8</f>
        <v>4</v>
      </c>
      <c r="E7" s="6">
        <f ca="1">events!M9</f>
        <v>8</v>
      </c>
      <c r="F7" s="6">
        <f ca="1">events!M10</f>
        <v>6</v>
      </c>
      <c r="G7" s="6">
        <f ca="1">events!M11</f>
        <v>2</v>
      </c>
      <c r="H7" s="6">
        <f ca="1">events!M12</f>
        <v>3</v>
      </c>
      <c r="I7" s="6">
        <f ca="1">events!M13</f>
        <v>7</v>
      </c>
      <c r="J7" s="6">
        <f ca="1">events!M14</f>
        <v>1</v>
      </c>
    </row>
    <row r="8" spans="2:10">
      <c r="B8" s="3" t="str">
        <f ca="1">'declaration and points'!A10</f>
        <v>400 m</v>
      </c>
      <c r="C8" s="6">
        <f ca="1">events!T7</f>
        <v>2</v>
      </c>
      <c r="D8" s="6">
        <f ca="1">events!T8</f>
        <v>1</v>
      </c>
      <c r="E8" s="6">
        <f ca="1">events!T9</f>
        <v>8</v>
      </c>
      <c r="F8" s="6">
        <f ca="1">events!T10</f>
        <v>6</v>
      </c>
      <c r="G8" s="6">
        <f ca="1">events!T11</f>
        <v>3</v>
      </c>
      <c r="H8" s="6">
        <f ca="1">events!T12</f>
        <v>4</v>
      </c>
      <c r="I8" s="6">
        <f ca="1">events!T13</f>
        <v>7</v>
      </c>
      <c r="J8" s="6">
        <f ca="1">events!T14</f>
        <v>5</v>
      </c>
    </row>
    <row r="9" spans="2:10">
      <c r="B9" s="3" t="str">
        <f ca="1">'declaration and points'!A11</f>
        <v>800 m</v>
      </c>
      <c r="C9" s="6">
        <f ca="1">events!F18</f>
        <v>2</v>
      </c>
      <c r="D9" s="6">
        <f ca="1">events!F19</f>
        <v>1</v>
      </c>
      <c r="E9" s="6">
        <f ca="1">events!F20</f>
        <v>6</v>
      </c>
      <c r="F9" s="6">
        <f ca="1">events!F21</f>
        <v>5</v>
      </c>
      <c r="G9" s="6">
        <f ca="1">events!F22</f>
        <v>7</v>
      </c>
      <c r="H9" s="6">
        <f ca="1">events!F23</f>
        <v>3</v>
      </c>
      <c r="I9" s="6">
        <f ca="1">events!F24</f>
        <v>8</v>
      </c>
      <c r="J9" s="6">
        <f ca="1">events!F25</f>
        <v>4</v>
      </c>
    </row>
    <row r="10" spans="2:10">
      <c r="B10" s="3" t="str">
        <f ca="1">'declaration and points'!A12</f>
        <v>1500 m</v>
      </c>
      <c r="C10" s="6">
        <f ca="1">events!M18</f>
        <v>4</v>
      </c>
      <c r="D10" s="6">
        <f ca="1">events!M19</f>
        <v>1</v>
      </c>
      <c r="E10" s="6">
        <f ca="1">events!M20</f>
        <v>7</v>
      </c>
      <c r="F10" s="6">
        <f ca="1">events!M21</f>
        <v>5</v>
      </c>
      <c r="G10" s="6">
        <f ca="1">events!M22</f>
        <v>8</v>
      </c>
      <c r="H10" s="6">
        <f ca="1">events!M23</f>
        <v>6</v>
      </c>
      <c r="I10" s="6">
        <f ca="1">events!M24</f>
        <v>2</v>
      </c>
      <c r="J10" s="6">
        <f ca="1">events!M25</f>
        <v>3</v>
      </c>
    </row>
    <row r="11" spans="2:10">
      <c r="B11" s="3" t="str">
        <f ca="1">'declaration and points'!A13</f>
        <v>Hurdles</v>
      </c>
      <c r="C11" s="6">
        <f ca="1">events!T18</f>
        <v>4</v>
      </c>
      <c r="D11" s="6">
        <f ca="1">events!T19</f>
        <v>5</v>
      </c>
      <c r="E11" s="6">
        <f ca="1">events!T20</f>
        <v>0</v>
      </c>
      <c r="F11" s="6">
        <f ca="1">events!T21</f>
        <v>6</v>
      </c>
      <c r="G11" s="6">
        <f ca="1">events!T22</f>
        <v>3</v>
      </c>
      <c r="H11" s="6">
        <f ca="1">events!T23</f>
        <v>7</v>
      </c>
      <c r="I11" s="6">
        <f ca="1">events!T24</f>
        <v>8</v>
      </c>
      <c r="J11" s="6">
        <f ca="1">events!T25</f>
        <v>2</v>
      </c>
    </row>
    <row r="12" spans="2:10">
      <c r="B12" s="3" t="str">
        <f ca="1">'declaration and points'!A14</f>
        <v>Long jump</v>
      </c>
      <c r="C12" s="6">
        <f ca="1">events!F29</f>
        <v>6</v>
      </c>
      <c r="D12" s="6">
        <f ca="1">events!F30</f>
        <v>2</v>
      </c>
      <c r="E12" s="6">
        <f ca="1">events!F31</f>
        <v>5</v>
      </c>
      <c r="F12" s="6">
        <f ca="1">events!F32</f>
        <v>7</v>
      </c>
      <c r="G12" s="6">
        <f ca="1">events!F33</f>
        <v>4</v>
      </c>
      <c r="H12" s="6">
        <f ca="1">events!F34</f>
        <v>3</v>
      </c>
      <c r="I12" s="6">
        <f ca="1">events!F35</f>
        <v>8</v>
      </c>
      <c r="J12" s="6">
        <f ca="1">events!F36</f>
        <v>1</v>
      </c>
    </row>
    <row r="13" spans="2:10">
      <c r="B13" s="3" t="str">
        <f ca="1">'declaration and points'!A15</f>
        <v>Triple jump</v>
      </c>
      <c r="C13" s="6">
        <f ca="1">events!M29</f>
        <v>8</v>
      </c>
      <c r="D13" s="6">
        <f ca="1">events!M30</f>
        <v>5</v>
      </c>
      <c r="E13" s="6">
        <f ca="1">events!M31</f>
        <v>4</v>
      </c>
      <c r="F13" s="6">
        <f ca="1">events!M32</f>
        <v>7</v>
      </c>
      <c r="G13" s="6">
        <f ca="1">events!M33</f>
        <v>1</v>
      </c>
      <c r="H13" s="6">
        <f ca="1">events!M34</f>
        <v>3</v>
      </c>
      <c r="I13" s="6">
        <f ca="1">events!M35</f>
        <v>6</v>
      </c>
      <c r="J13" s="6">
        <f ca="1">events!M36</f>
        <v>2</v>
      </c>
    </row>
    <row r="14" spans="2:10">
      <c r="B14" s="3" t="str">
        <f ca="1">'declaration and points'!A16</f>
        <v>High jump</v>
      </c>
      <c r="C14" s="6">
        <f ca="1">events!T29</f>
        <v>3</v>
      </c>
      <c r="D14" s="6">
        <f ca="1">events!T30</f>
        <v>8</v>
      </c>
      <c r="E14" s="6">
        <f ca="1">events!T31</f>
        <v>0</v>
      </c>
      <c r="F14" s="6">
        <f ca="1">events!T32</f>
        <v>6</v>
      </c>
      <c r="G14" s="6">
        <f ca="1">events!T33</f>
        <v>0</v>
      </c>
      <c r="H14" s="6">
        <f ca="1">events!T34</f>
        <v>4</v>
      </c>
      <c r="I14" s="6">
        <f ca="1">events!T35</f>
        <v>5</v>
      </c>
      <c r="J14" s="6">
        <f ca="1">events!T36</f>
        <v>7</v>
      </c>
    </row>
    <row r="15" spans="2:10">
      <c r="B15" s="3" t="str">
        <f ca="1">'declaration and points'!A17</f>
        <v>Javelin</v>
      </c>
      <c r="C15" s="6">
        <f ca="1">events!F40</f>
        <v>0</v>
      </c>
      <c r="D15" s="6">
        <f ca="1">events!F41</f>
        <v>4</v>
      </c>
      <c r="E15" s="6">
        <f ca="1">events!F42</f>
        <v>7</v>
      </c>
      <c r="F15" s="6">
        <f ca="1">events!F43</f>
        <v>2</v>
      </c>
      <c r="G15" s="6">
        <f ca="1">events!F44</f>
        <v>8</v>
      </c>
      <c r="H15" s="6">
        <f ca="1">events!F45</f>
        <v>3</v>
      </c>
      <c r="I15" s="6">
        <f ca="1">events!F46</f>
        <v>6</v>
      </c>
      <c r="J15" s="6">
        <f ca="1">events!F47</f>
        <v>5</v>
      </c>
    </row>
    <row r="16" spans="2:10">
      <c r="B16" s="3" t="str">
        <f ca="1">'declaration and points'!A18</f>
        <v>Shot</v>
      </c>
      <c r="C16" s="6">
        <f ca="1">events!M40</f>
        <v>1</v>
      </c>
      <c r="D16" s="6">
        <f ca="1">events!M41</f>
        <v>3</v>
      </c>
      <c r="E16" s="6">
        <f ca="1">events!M42</f>
        <v>4</v>
      </c>
      <c r="F16" s="6">
        <f ca="1">events!M43</f>
        <v>8</v>
      </c>
      <c r="G16" s="6">
        <f ca="1">events!M44</f>
        <v>2</v>
      </c>
      <c r="H16" s="6">
        <f ca="1">events!M45</f>
        <v>6</v>
      </c>
      <c r="I16" s="6">
        <f ca="1">events!M46</f>
        <v>7</v>
      </c>
      <c r="J16" s="6">
        <f ca="1">events!M47</f>
        <v>5</v>
      </c>
    </row>
    <row r="17" spans="2:10">
      <c r="B17" s="3" t="str">
        <f ca="1">'declaration and points'!A19</f>
        <v>Discus</v>
      </c>
      <c r="C17" s="6">
        <f ca="1">events!T40</f>
        <v>1</v>
      </c>
      <c r="D17" s="6">
        <f ca="1">events!T41</f>
        <v>6</v>
      </c>
      <c r="E17" s="6">
        <f ca="1">events!T42</f>
        <v>3</v>
      </c>
      <c r="F17" s="6">
        <f ca="1">events!T43</f>
        <v>7</v>
      </c>
      <c r="G17" s="6">
        <f ca="1">events!T44</f>
        <v>4</v>
      </c>
      <c r="H17" s="6">
        <f ca="1">events!T45</f>
        <v>2</v>
      </c>
      <c r="I17" s="6">
        <f ca="1">events!T46</f>
        <v>8</v>
      </c>
      <c r="J17" s="6">
        <f ca="1">events!T47</f>
        <v>5</v>
      </c>
    </row>
    <row r="18" spans="2:10">
      <c r="B18" s="3" t="str">
        <f ca="1">'declaration and points'!A20</f>
        <v>Pole Vault</v>
      </c>
      <c r="C18" s="6">
        <f ca="1">events!T51</f>
        <v>3</v>
      </c>
      <c r="D18" s="6">
        <f ca="1">events!T52</f>
        <v>7</v>
      </c>
      <c r="E18" s="6">
        <f ca="1">events!T53</f>
        <v>6</v>
      </c>
      <c r="F18" s="6">
        <f ca="1">events!T54</f>
        <v>5</v>
      </c>
      <c r="G18" s="6">
        <f ca="1">events!T55</f>
        <v>5</v>
      </c>
      <c r="H18" s="6">
        <f ca="1">events!T56</f>
        <v>2</v>
      </c>
      <c r="I18" s="6">
        <f ca="1">events!T57</f>
        <v>8</v>
      </c>
      <c r="J18" s="6">
        <f ca="1">events!T58</f>
        <v>1</v>
      </c>
    </row>
    <row r="19" spans="2:10">
      <c r="B19" s="3" t="str">
        <f ca="1">events!A49</f>
        <v>4 x 100 m relay</v>
      </c>
      <c r="C19" s="6">
        <f ca="1">events!F51</f>
        <v>4</v>
      </c>
      <c r="D19" s="6">
        <f ca="1">events!F52</f>
        <v>1</v>
      </c>
      <c r="E19" s="6">
        <f ca="1">events!F53</f>
        <v>5</v>
      </c>
      <c r="F19" s="6">
        <f ca="1">events!F54</f>
        <v>8</v>
      </c>
      <c r="G19" s="6">
        <f ca="1">events!F55</f>
        <v>2</v>
      </c>
      <c r="H19" s="6">
        <f ca="1">events!F56</f>
        <v>7</v>
      </c>
      <c r="I19" s="6">
        <f ca="1">events!F57</f>
        <v>6</v>
      </c>
      <c r="J19" s="6">
        <f ca="1">events!F58</f>
        <v>3</v>
      </c>
    </row>
    <row r="20" spans="2:10">
      <c r="B20" s="3" t="s">
        <v>147</v>
      </c>
      <c r="C20" s="6">
        <f t="shared" ref="C20:J20" si="0">SUM(C6:C19)</f>
        <v>44</v>
      </c>
      <c r="D20" s="6">
        <f t="shared" si="0"/>
        <v>52</v>
      </c>
      <c r="E20" s="6">
        <f t="shared" si="0"/>
        <v>68</v>
      </c>
      <c r="F20" s="6">
        <f t="shared" si="0"/>
        <v>86</v>
      </c>
      <c r="G20" s="6">
        <f t="shared" si="0"/>
        <v>52</v>
      </c>
      <c r="H20" s="6">
        <f t="shared" si="0"/>
        <v>60</v>
      </c>
      <c r="I20" s="6">
        <f t="shared" si="0"/>
        <v>92</v>
      </c>
      <c r="J20" s="6">
        <f t="shared" si="0"/>
        <v>46</v>
      </c>
    </row>
    <row r="21" spans="2:10" s="9" customFormat="1">
      <c r="B21" s="8" t="s">
        <v>141</v>
      </c>
      <c r="C21" s="13">
        <f>RANK(C20,$C$20:$J$20,0)</f>
        <v>8</v>
      </c>
      <c r="D21" s="13">
        <f t="shared" ref="D21:J21" si="1">RANK(D20,$C$20:$J$20,0)</f>
        <v>5</v>
      </c>
      <c r="E21" s="13">
        <f t="shared" si="1"/>
        <v>3</v>
      </c>
      <c r="F21" s="13">
        <f t="shared" si="1"/>
        <v>2</v>
      </c>
      <c r="G21" s="13">
        <f t="shared" si="1"/>
        <v>5</v>
      </c>
      <c r="H21" s="13">
        <f t="shared" si="1"/>
        <v>4</v>
      </c>
      <c r="I21" s="13">
        <f t="shared" si="1"/>
        <v>1</v>
      </c>
      <c r="J21" s="13">
        <f t="shared" si="1"/>
        <v>7</v>
      </c>
    </row>
  </sheetData>
  <phoneticPr fontId="0" type="noConversion"/>
  <pageMargins left="0.77" right="0.78740157480314965" top="0.78740157480314965" bottom="0.78740157480314965" header="0.26" footer="0"/>
  <pageSetup paperSize="9" scale="7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declaration and points</vt:lpstr>
      <vt:lpstr>events</vt:lpstr>
      <vt:lpstr>summary</vt:lpstr>
      <vt:lpstr>summary!Print_Area</vt:lpstr>
    </vt:vector>
  </TitlesOfParts>
  <Manager/>
  <Company>Dell Computer Corporation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DGP</cp:lastModifiedBy>
  <cp:revision/>
  <dcterms:created xsi:type="dcterms:W3CDTF">1998-12-18T15:05:05Z</dcterms:created>
  <dcterms:modified xsi:type="dcterms:W3CDTF">2023-07-07T14:14:24Z</dcterms:modified>
  <cp:category/>
  <cp:contentStatus/>
</cp:coreProperties>
</file>