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1720" windowHeight="13620" firstSheet="1" activeTab="2"/>
  </bookViews>
  <sheets>
    <sheet name="declaration and points" sheetId="1" r:id="rId1"/>
    <sheet name="events" sheetId="2" r:id="rId2"/>
    <sheet name="summary" sheetId="3" r:id="rId3"/>
  </sheets>
  <definedNames>
    <definedName name="_xlnm.Print_Area" localSheetId="2">summary!$A$1:$K$22</definedName>
  </definedNames>
  <calcPr calcId="114210"/>
</workbook>
</file>

<file path=xl/calcChain.xml><?xml version="1.0" encoding="utf-8"?>
<calcChain xmlns="http://schemas.openxmlformats.org/spreadsheetml/2006/main">
  <c r="Q14" i="2"/>
  <c r="Q13"/>
  <c r="Q12"/>
  <c r="Q11"/>
  <c r="Q10"/>
  <c r="Q9"/>
  <c r="Q8"/>
  <c r="P14"/>
  <c r="P13"/>
  <c r="P12"/>
  <c r="P11"/>
  <c r="P10"/>
  <c r="P9"/>
  <c r="P8"/>
  <c r="J11"/>
  <c r="I11"/>
  <c r="C11"/>
  <c r="B11"/>
  <c r="C7"/>
  <c r="C8"/>
  <c r="A58"/>
  <c r="A57"/>
  <c r="A56"/>
  <c r="A55"/>
  <c r="A54"/>
  <c r="A53"/>
  <c r="A52"/>
  <c r="A51"/>
  <c r="A40"/>
  <c r="B40"/>
  <c r="H11"/>
  <c r="A11"/>
  <c r="A34"/>
  <c r="B34"/>
  <c r="C34"/>
  <c r="E34"/>
  <c r="F34"/>
  <c r="H12" i="3"/>
  <c r="H34" i="2"/>
  <c r="I34"/>
  <c r="J34"/>
  <c r="L34"/>
  <c r="H13" i="3"/>
  <c r="O34" i="2"/>
  <c r="P34"/>
  <c r="Q34"/>
  <c r="S34"/>
  <c r="T34"/>
  <c r="H14" i="3"/>
  <c r="O11" i="2"/>
  <c r="T11"/>
  <c r="G8" i="3"/>
  <c r="L11" i="2"/>
  <c r="M11"/>
  <c r="G7" i="3"/>
  <c r="E11" i="2"/>
  <c r="F11"/>
  <c r="G6" i="3"/>
  <c r="O14" i="2"/>
  <c r="O13"/>
  <c r="O12"/>
  <c r="O10"/>
  <c r="O9"/>
  <c r="O8"/>
  <c r="O7"/>
  <c r="T14"/>
  <c r="J8" i="3"/>
  <c r="T13" i="2"/>
  <c r="I8" i="3"/>
  <c r="T12" i="2"/>
  <c r="H8" i="3"/>
  <c r="F8"/>
  <c r="T9" i="2"/>
  <c r="E8" i="3"/>
  <c r="D8"/>
  <c r="T7" i="2"/>
  <c r="C8" i="3"/>
  <c r="E45" i="2"/>
  <c r="F45"/>
  <c r="H16" i="3"/>
  <c r="E43" i="2"/>
  <c r="F43"/>
  <c r="F16" i="3"/>
  <c r="S18" i="2"/>
  <c r="T18"/>
  <c r="C11" i="3"/>
  <c r="S19" i="2"/>
  <c r="T19"/>
  <c r="D11" i="3"/>
  <c r="L14" i="2"/>
  <c r="M14"/>
  <c r="J7" i="3"/>
  <c r="L13" i="2"/>
  <c r="M13"/>
  <c r="I7" i="3"/>
  <c r="L35" i="2"/>
  <c r="I13" i="3"/>
  <c r="L32" i="2"/>
  <c r="M32"/>
  <c r="F13" i="3"/>
  <c r="L30" i="2"/>
  <c r="M30"/>
  <c r="D13" i="3"/>
  <c r="L29" i="2"/>
  <c r="C13" i="3"/>
  <c r="L31" i="2"/>
  <c r="E13" i="3"/>
  <c r="L23" i="2"/>
  <c r="M23"/>
  <c r="H10" i="3"/>
  <c r="L21" i="2"/>
  <c r="M21"/>
  <c r="F10" i="3"/>
  <c r="E9" i="2"/>
  <c r="F9"/>
  <c r="E6" i="3"/>
  <c r="E8" i="2"/>
  <c r="F8"/>
  <c r="D6" i="3"/>
  <c r="F7" i="2"/>
  <c r="C6" i="3"/>
  <c r="L36" i="2"/>
  <c r="J13" i="3"/>
  <c r="L22" i="2"/>
  <c r="M22"/>
  <c r="G10" i="3"/>
  <c r="L18" i="2"/>
  <c r="M18"/>
  <c r="C10" i="3"/>
  <c r="E23" i="2"/>
  <c r="F23"/>
  <c r="H9" i="3"/>
  <c r="L10" i="2"/>
  <c r="M10"/>
  <c r="F7" i="3"/>
  <c r="E14" i="2"/>
  <c r="F14"/>
  <c r="J6" i="3"/>
  <c r="S31" i="2"/>
  <c r="T31"/>
  <c r="E14" i="3"/>
  <c r="S20" i="2"/>
  <c r="T20"/>
  <c r="E11" i="3"/>
  <c r="S21" i="2"/>
  <c r="T21"/>
  <c r="F11" i="3"/>
  <c r="L33" i="2"/>
  <c r="G13" i="3"/>
  <c r="E36" i="2"/>
  <c r="F36"/>
  <c r="J12" i="3"/>
  <c r="S47" i="2"/>
  <c r="T47"/>
  <c r="J18" i="3"/>
  <c r="S36" i="2"/>
  <c r="T36"/>
  <c r="J14" i="3"/>
  <c r="S32" i="2"/>
  <c r="T32"/>
  <c r="F14" i="3"/>
  <c r="S40" i="2"/>
  <c r="T40"/>
  <c r="C18" i="3"/>
  <c r="E20" i="2"/>
  <c r="F20"/>
  <c r="E9" i="3"/>
  <c r="E25" i="2"/>
  <c r="F25"/>
  <c r="J9" i="3"/>
  <c r="E18" i="2"/>
  <c r="F18"/>
  <c r="C9" i="3"/>
  <c r="E19" i="2"/>
  <c r="F19"/>
  <c r="D9" i="3"/>
  <c r="E21" i="2"/>
  <c r="F21"/>
  <c r="F9" i="3"/>
  <c r="E46" i="2"/>
  <c r="F46"/>
  <c r="I16" i="3"/>
  <c r="H38" i="2"/>
  <c r="A38"/>
  <c r="O27"/>
  <c r="H27"/>
  <c r="A27"/>
  <c r="O16"/>
  <c r="H16"/>
  <c r="A16"/>
  <c r="H5"/>
  <c r="A5"/>
  <c r="A22"/>
  <c r="H47"/>
  <c r="A47"/>
  <c r="O36"/>
  <c r="L41"/>
  <c r="M41"/>
  <c r="D17" i="3"/>
  <c r="L42" i="2"/>
  <c r="M42"/>
  <c r="E17" i="3"/>
  <c r="L43" i="2"/>
  <c r="M43"/>
  <c r="F17" i="3"/>
  <c r="L45" i="2"/>
  <c r="M45"/>
  <c r="H17" i="3"/>
  <c r="L46" i="2"/>
  <c r="M46"/>
  <c r="I17" i="3"/>
  <c r="L47" i="2"/>
  <c r="M47"/>
  <c r="J17" i="3"/>
  <c r="L44" i="2"/>
  <c r="M44"/>
  <c r="G17" i="3"/>
  <c r="L40" i="2"/>
  <c r="M40"/>
  <c r="C17" i="3"/>
  <c r="J44" i="2"/>
  <c r="J47"/>
  <c r="J46"/>
  <c r="J45"/>
  <c r="J43"/>
  <c r="J42"/>
  <c r="J41"/>
  <c r="J40"/>
  <c r="I44"/>
  <c r="I47"/>
  <c r="I46"/>
  <c r="I45"/>
  <c r="I43"/>
  <c r="I42"/>
  <c r="I41"/>
  <c r="I40"/>
  <c r="H44"/>
  <c r="H46"/>
  <c r="H45"/>
  <c r="H43"/>
  <c r="H42"/>
  <c r="H41"/>
  <c r="H40"/>
  <c r="S41"/>
  <c r="T41"/>
  <c r="D18" i="3"/>
  <c r="S42" i="2"/>
  <c r="T42"/>
  <c r="E18" i="3"/>
  <c r="S43" i="2"/>
  <c r="T43"/>
  <c r="F18" i="3"/>
  <c r="S45" i="2"/>
  <c r="T45"/>
  <c r="H18" i="3"/>
  <c r="S46" i="2"/>
  <c r="T46"/>
  <c r="I18" i="3"/>
  <c r="S44" i="2"/>
  <c r="T44"/>
  <c r="G18" i="3"/>
  <c r="E41" i="2"/>
  <c r="F41"/>
  <c r="D16" i="3"/>
  <c r="E42" i="2"/>
  <c r="F42"/>
  <c r="E16" i="3"/>
  <c r="E47" i="2"/>
  <c r="F47"/>
  <c r="J16" i="3"/>
  <c r="E44" i="2"/>
  <c r="F44"/>
  <c r="G16" i="3"/>
  <c r="E40" i="2"/>
  <c r="F40"/>
  <c r="C16" i="3"/>
  <c r="S30" i="2"/>
  <c r="T30"/>
  <c r="D14" i="3"/>
  <c r="S35" i="2"/>
  <c r="T35"/>
  <c r="I14" i="3"/>
  <c r="S33" i="2"/>
  <c r="T33"/>
  <c r="G14" i="3"/>
  <c r="S29" i="2"/>
  <c r="T29"/>
  <c r="C14" i="3"/>
  <c r="E30" i="2"/>
  <c r="F30"/>
  <c r="D12" i="3"/>
  <c r="E31" i="2"/>
  <c r="F31"/>
  <c r="E12" i="3"/>
  <c r="E32" i="2"/>
  <c r="F32"/>
  <c r="F12" i="3"/>
  <c r="E35" i="2"/>
  <c r="F35"/>
  <c r="I12" i="3"/>
  <c r="E33" i="2"/>
  <c r="F33"/>
  <c r="G12" i="3"/>
  <c r="E29" i="2"/>
  <c r="F29"/>
  <c r="C12" i="3"/>
  <c r="S23" i="2"/>
  <c r="T23"/>
  <c r="H11" i="3"/>
  <c r="S24" i="2"/>
  <c r="T24"/>
  <c r="I11" i="3"/>
  <c r="S25" i="2"/>
  <c r="T25"/>
  <c r="J11" i="3"/>
  <c r="S22" i="2"/>
  <c r="T22"/>
  <c r="G11" i="3"/>
  <c r="L19" i="2"/>
  <c r="M19"/>
  <c r="D10" i="3"/>
  <c r="L20" i="2"/>
  <c r="M20"/>
  <c r="E10" i="3"/>
  <c r="L24" i="2"/>
  <c r="M24"/>
  <c r="I10" i="3"/>
  <c r="L25" i="2"/>
  <c r="M25"/>
  <c r="J10" i="3"/>
  <c r="E24" i="2"/>
  <c r="F24"/>
  <c r="I9" i="3"/>
  <c r="E22" i="2"/>
  <c r="F22"/>
  <c r="G9" i="3"/>
  <c r="L8" i="2"/>
  <c r="M8"/>
  <c r="D7" i="3"/>
  <c r="L9" i="2"/>
  <c r="M9"/>
  <c r="E7" i="3"/>
  <c r="L12" i="2"/>
  <c r="M12"/>
  <c r="H7" i="3"/>
  <c r="L7" i="2"/>
  <c r="M7"/>
  <c r="C7" i="3"/>
  <c r="E10" i="2"/>
  <c r="F10"/>
  <c r="F6" i="3"/>
  <c r="E12" i="2"/>
  <c r="F12"/>
  <c r="H6" i="3"/>
  <c r="E13" i="2"/>
  <c r="F13"/>
  <c r="I6" i="3"/>
  <c r="A3" i="2"/>
  <c r="B4" i="3"/>
  <c r="H33" i="2"/>
  <c r="H36"/>
  <c r="H35"/>
  <c r="H32"/>
  <c r="H31"/>
  <c r="H30"/>
  <c r="H29"/>
  <c r="H18"/>
  <c r="H19"/>
  <c r="Q44"/>
  <c r="Q47"/>
  <c r="Q46"/>
  <c r="Q45"/>
  <c r="Q43"/>
  <c r="Q42"/>
  <c r="Q41"/>
  <c r="Q40"/>
  <c r="P44"/>
  <c r="P47"/>
  <c r="P46"/>
  <c r="P45"/>
  <c r="P43"/>
  <c r="P42"/>
  <c r="P41"/>
  <c r="P40"/>
  <c r="C44"/>
  <c r="C47"/>
  <c r="C46"/>
  <c r="C45"/>
  <c r="C43"/>
  <c r="C42"/>
  <c r="C41"/>
  <c r="C40"/>
  <c r="B44"/>
  <c r="B47"/>
  <c r="B46"/>
  <c r="B45"/>
  <c r="B43"/>
  <c r="B42"/>
  <c r="B41"/>
  <c r="A44"/>
  <c r="A46"/>
  <c r="A45"/>
  <c r="A43"/>
  <c r="A42"/>
  <c r="A41"/>
  <c r="O33"/>
  <c r="O35"/>
  <c r="O32"/>
  <c r="O31"/>
  <c r="O30"/>
  <c r="O29"/>
  <c r="Q33"/>
  <c r="Q36"/>
  <c r="Q35"/>
  <c r="Q32"/>
  <c r="Q31"/>
  <c r="Q30"/>
  <c r="Q29"/>
  <c r="P35"/>
  <c r="P36"/>
  <c r="P33"/>
  <c r="P32"/>
  <c r="P31"/>
  <c r="P30"/>
  <c r="P29"/>
  <c r="J33"/>
  <c r="J36"/>
  <c r="J35"/>
  <c r="J32"/>
  <c r="J31"/>
  <c r="J30"/>
  <c r="J29"/>
  <c r="I33"/>
  <c r="I36"/>
  <c r="I35"/>
  <c r="I32"/>
  <c r="I31"/>
  <c r="I30"/>
  <c r="I29"/>
  <c r="C33"/>
  <c r="C36"/>
  <c r="C35"/>
  <c r="C32"/>
  <c r="C31"/>
  <c r="C30"/>
  <c r="C29"/>
  <c r="B33"/>
  <c r="B36"/>
  <c r="B35"/>
  <c r="B32"/>
  <c r="B31"/>
  <c r="B30"/>
  <c r="B29"/>
  <c r="A33"/>
  <c r="A36"/>
  <c r="A35"/>
  <c r="A31"/>
  <c r="A32"/>
  <c r="A30"/>
  <c r="A29"/>
  <c r="Q22"/>
  <c r="Q25"/>
  <c r="Q24"/>
  <c r="Q23"/>
  <c r="Q21"/>
  <c r="Q20"/>
  <c r="Q19"/>
  <c r="Q18"/>
  <c r="P22"/>
  <c r="P25"/>
  <c r="P24"/>
  <c r="P23"/>
  <c r="P21"/>
  <c r="P20"/>
  <c r="P19"/>
  <c r="P18"/>
  <c r="O22"/>
  <c r="O25"/>
  <c r="O24"/>
  <c r="O23"/>
  <c r="O21"/>
  <c r="O20"/>
  <c r="O19"/>
  <c r="O18"/>
  <c r="J22"/>
  <c r="J25"/>
  <c r="J24"/>
  <c r="J23"/>
  <c r="J21"/>
  <c r="J20"/>
  <c r="J19"/>
  <c r="J18"/>
  <c r="I22"/>
  <c r="I25"/>
  <c r="I24"/>
  <c r="I23"/>
  <c r="I21"/>
  <c r="I20"/>
  <c r="I19"/>
  <c r="I18"/>
  <c r="H22"/>
  <c r="H25"/>
  <c r="H24"/>
  <c r="H23"/>
  <c r="H21"/>
  <c r="H20"/>
  <c r="A25"/>
  <c r="A24"/>
  <c r="A23"/>
  <c r="A21"/>
  <c r="A20"/>
  <c r="A19"/>
  <c r="A18"/>
  <c r="C22"/>
  <c r="C25"/>
  <c r="C24"/>
  <c r="C23"/>
  <c r="C21"/>
  <c r="C20"/>
  <c r="C19"/>
  <c r="C18"/>
  <c r="B22"/>
  <c r="B25"/>
  <c r="B24"/>
  <c r="B23"/>
  <c r="B21"/>
  <c r="B20"/>
  <c r="B19"/>
  <c r="B18"/>
  <c r="J14"/>
  <c r="J13"/>
  <c r="J12"/>
  <c r="J10"/>
  <c r="J9"/>
  <c r="J8"/>
  <c r="J7"/>
  <c r="I14"/>
  <c r="I13"/>
  <c r="I12"/>
  <c r="I10"/>
  <c r="I9"/>
  <c r="I8"/>
  <c r="I7"/>
  <c r="H14"/>
  <c r="H13"/>
  <c r="H12"/>
  <c r="H10"/>
  <c r="H9"/>
  <c r="H8"/>
  <c r="H7"/>
  <c r="C14"/>
  <c r="C13"/>
  <c r="C12"/>
  <c r="C10"/>
  <c r="C9"/>
  <c r="B14"/>
  <c r="B13"/>
  <c r="B12"/>
  <c r="B10"/>
  <c r="B9"/>
  <c r="B8"/>
  <c r="B7"/>
  <c r="A14"/>
  <c r="A13"/>
  <c r="A12"/>
  <c r="A10"/>
  <c r="A9"/>
  <c r="A8"/>
  <c r="A7"/>
  <c r="B18" i="3"/>
  <c r="B7"/>
  <c r="B9"/>
  <c r="B10"/>
  <c r="B11"/>
  <c r="B12"/>
  <c r="B13"/>
  <c r="B14"/>
  <c r="B16"/>
  <c r="B17"/>
  <c r="B6"/>
  <c r="D5"/>
  <c r="E5"/>
  <c r="F5"/>
  <c r="H5"/>
  <c r="I5"/>
  <c r="J5"/>
  <c r="G5"/>
  <c r="C5"/>
  <c r="C19"/>
  <c r="D19"/>
  <c r="H19"/>
  <c r="I19"/>
  <c r="F19"/>
  <c r="G19"/>
  <c r="E19"/>
  <c r="J19"/>
  <c r="G20"/>
  <c r="E20"/>
  <c r="I20"/>
  <c r="F20"/>
  <c r="H20"/>
  <c r="J20"/>
  <c r="C20"/>
  <c r="D20"/>
</calcChain>
</file>

<file path=xl/sharedStrings.xml><?xml version="1.0" encoding="utf-8"?>
<sst xmlns="http://schemas.openxmlformats.org/spreadsheetml/2006/main" count="240" uniqueCount="130">
  <si>
    <t>HERTS SCHOOLS ATHLETICS FINALS 2022</t>
  </si>
  <si>
    <t>Tuesday 5th July - Jarman Park, Hemel Hempstead</t>
  </si>
  <si>
    <t>Team Declarations</t>
  </si>
  <si>
    <t>School</t>
  </si>
  <si>
    <t>Hitchen</t>
  </si>
  <si>
    <t>Roundwood</t>
  </si>
  <si>
    <t>JFK</t>
  </si>
  <si>
    <t>Dame Alice Owens</t>
  </si>
  <si>
    <t>Habs</t>
  </si>
  <si>
    <t>Sandringham</t>
  </si>
  <si>
    <t>Queenswood</t>
  </si>
  <si>
    <t>Berkhamsted</t>
  </si>
  <si>
    <t>Abbreviated name</t>
  </si>
  <si>
    <t>Dame AO</t>
  </si>
  <si>
    <t xml:space="preserve">Berk </t>
  </si>
  <si>
    <t>Age group</t>
  </si>
  <si>
    <t>U14 Girls</t>
  </si>
  <si>
    <t>Number</t>
  </si>
  <si>
    <t>100 m</t>
  </si>
  <si>
    <t>Redmond-Hill S</t>
  </si>
  <si>
    <t>Josse E</t>
  </si>
  <si>
    <t>Faponle E</t>
  </si>
  <si>
    <t>I.Brasnett</t>
  </si>
  <si>
    <t>A Gokhale</t>
  </si>
  <si>
    <t>O Gaines</t>
  </si>
  <si>
    <t>Mbah I</t>
  </si>
  <si>
    <t>Maya Kearvell</t>
  </si>
  <si>
    <t>200 m</t>
  </si>
  <si>
    <t xml:space="preserve">Clulow F </t>
  </si>
  <si>
    <t>Stansfield A</t>
  </si>
  <si>
    <t>Cook E</t>
  </si>
  <si>
    <t>R.Till</t>
  </si>
  <si>
    <t>T Elegbe</t>
  </si>
  <si>
    <t>E Walton</t>
  </si>
  <si>
    <t>Kamara A</t>
  </si>
  <si>
    <t>Isla Doubal</t>
  </si>
  <si>
    <t>300 m</t>
  </si>
  <si>
    <t>Fausset F</t>
  </si>
  <si>
    <t>Brewster P</t>
  </si>
  <si>
    <t>Bruner T</t>
  </si>
  <si>
    <t>H.Johnson</t>
  </si>
  <si>
    <t> </t>
  </si>
  <si>
    <t>E Russell</t>
  </si>
  <si>
    <t>Clements C</t>
  </si>
  <si>
    <t>Neve Tyson</t>
  </si>
  <si>
    <t>800 m</t>
  </si>
  <si>
    <t>Quinlan I/Symmonds T</t>
  </si>
  <si>
    <t>Wright E</t>
  </si>
  <si>
    <t>Redman M</t>
  </si>
  <si>
    <t>A.Nwogu/B.Van Thal</t>
  </si>
  <si>
    <t>A Porter, J Mealey</t>
  </si>
  <si>
    <t>G Tongue</t>
  </si>
  <si>
    <t>Hockley M</t>
  </si>
  <si>
    <t>Annabel Lloyd-Evans Olivia Archer</t>
  </si>
  <si>
    <t>1500 m</t>
  </si>
  <si>
    <t>So S/Cook H</t>
  </si>
  <si>
    <t>Upjohn C/ Styles N</t>
  </si>
  <si>
    <t>Okoh J</t>
  </si>
  <si>
    <t>L.Van Thal/F.Mahendran</t>
  </si>
  <si>
    <t>M Samuels</t>
  </si>
  <si>
    <t>N McKinstry</t>
  </si>
  <si>
    <t>Marriott I</t>
  </si>
  <si>
    <t>Bella Seddon Grace Connolly</t>
  </si>
  <si>
    <t>Hurdles</t>
  </si>
  <si>
    <t>Oughton E</t>
  </si>
  <si>
    <t>Wall I</t>
  </si>
  <si>
    <t>Ronan R</t>
  </si>
  <si>
    <t>A.Reusch</t>
  </si>
  <si>
    <t>H Kehinde</t>
  </si>
  <si>
    <t>M Wright</t>
  </si>
  <si>
    <t>Rashid A</t>
  </si>
  <si>
    <t>Annabel Stewart</t>
  </si>
  <si>
    <t>Long jump</t>
  </si>
  <si>
    <t>Hobson E</t>
  </si>
  <si>
    <t>Tessa Williams</t>
  </si>
  <si>
    <t>High jump</t>
  </si>
  <si>
    <t>McDavitt A</t>
  </si>
  <si>
    <t>Topping L</t>
  </si>
  <si>
    <t>I.Xavier</t>
  </si>
  <si>
    <t>A Thomson</t>
  </si>
  <si>
    <t>L Kynaston</t>
  </si>
  <si>
    <t>Triple Jump</t>
  </si>
  <si>
    <t>Forcett.F</t>
  </si>
  <si>
    <t>Day K</t>
  </si>
  <si>
    <t>Evelyn Cook</t>
  </si>
  <si>
    <t>NA</t>
  </si>
  <si>
    <t>Brzostowski, E</t>
  </si>
  <si>
    <t>Kennedy Thea</t>
  </si>
  <si>
    <t>Javelin</t>
  </si>
  <si>
    <t>Koumourou N</t>
  </si>
  <si>
    <t xml:space="preserve">Borovicanin N </t>
  </si>
  <si>
    <t>Cowman Daly J</t>
  </si>
  <si>
    <t>R.Goyal</t>
  </si>
  <si>
    <t>E Frenchman</t>
  </si>
  <si>
    <t>T Flynn</t>
  </si>
  <si>
    <t>Berry A</t>
  </si>
  <si>
    <t>Edie Stanley</t>
  </si>
  <si>
    <t>Shot</t>
  </si>
  <si>
    <t>Hibbins E</t>
  </si>
  <si>
    <t>Kehinde T</t>
  </si>
  <si>
    <t>M.Al Rahman</t>
  </si>
  <si>
    <t>N Akinmade</t>
  </si>
  <si>
    <t>Ayegbeni K</t>
  </si>
  <si>
    <t>Discus</t>
  </si>
  <si>
    <t>Hobbs-Morris I</t>
  </si>
  <si>
    <t xml:space="preserve">M Melzack </t>
  </si>
  <si>
    <t>S Mistry</t>
  </si>
  <si>
    <t>Dagnall B</t>
  </si>
  <si>
    <t>Points Allocation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</si>
  <si>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</si>
  <si>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</si>
  <si>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</si>
  <si>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</si>
  <si>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</si>
  <si>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</si>
  <si>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</si>
  <si>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</si>
  <si>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Individual events</t>
  </si>
  <si>
    <t>Relays</t>
  </si>
  <si>
    <t>HERTS SCHOOLS LEAGUE FINAL 2023</t>
  </si>
  <si>
    <t>Event Results</t>
  </si>
  <si>
    <t>Name</t>
  </si>
  <si>
    <t>Time</t>
  </si>
  <si>
    <t>Position</t>
  </si>
  <si>
    <t>Points</t>
  </si>
  <si>
    <t>Distance</t>
  </si>
  <si>
    <t>Height</t>
  </si>
  <si>
    <t>4 x 100 m relay</t>
  </si>
  <si>
    <t>Points summary</t>
  </si>
  <si>
    <t>Total</t>
  </si>
</sst>
</file>

<file path=xl/styles.xml><?xml version="1.0" encoding="utf-8"?>
<styleSheet xmlns="http://schemas.openxmlformats.org/spreadsheetml/2006/main">
  <numFmts count="3">
    <numFmt numFmtId="44" formatCode="_-&quot;£&quot;* #,##0.00_-;\-&quot;£&quot;* #,##0.00_-;_-&quot;£&quot;* &quot;-&quot;??_-;_-@_-"/>
    <numFmt numFmtId="164" formatCode="0.0"/>
    <numFmt numFmtId="165" formatCode="mm:ss.00"/>
  </numFmts>
  <fonts count="33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Times New Roman"/>
    </font>
    <font>
      <u/>
      <sz val="10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  <family val="1"/>
    </font>
    <font>
      <u/>
      <sz val="10"/>
      <color theme="10"/>
      <name val="Arial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7" borderId="0" applyNumberFormat="0" applyBorder="0" applyAlignment="0" applyProtection="0"/>
    <xf numFmtId="0" fontId="15" fillId="0" borderId="0"/>
    <xf numFmtId="0" fontId="27" fillId="0" borderId="0"/>
    <xf numFmtId="0" fontId="15" fillId="4" borderId="7" applyNumberFormat="0" applyFont="0" applyAlignment="0" applyProtection="0"/>
    <xf numFmtId="0" fontId="24" fillId="16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0" fillId="0" borderId="10" xfId="0" applyBorder="1"/>
    <xf numFmtId="0" fontId="5" fillId="0" borderId="0" xfId="0" applyFont="1"/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6" fillId="0" borderId="0" xfId="0" applyFont="1"/>
    <xf numFmtId="0" fontId="7" fillId="0" borderId="1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20" fontId="0" fillId="0" borderId="0" xfId="0" applyNumberFormat="1"/>
    <xf numFmtId="1" fontId="0" fillId="0" borderId="10" xfId="0" applyNumberForma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28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2" fontId="0" fillId="0" borderId="1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2" fontId="3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/>
    <xf numFmtId="0" fontId="7" fillId="0" borderId="12" xfId="0" applyFont="1" applyBorder="1"/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15" xfId="0" applyFont="1" applyBorder="1" applyAlignment="1">
      <alignment horizontal="left"/>
    </xf>
    <xf numFmtId="0" fontId="29" fillId="0" borderId="15" xfId="35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30" fillId="0" borderId="14" xfId="0" applyFont="1" applyBorder="1" applyAlignment="1">
      <alignment horizontal="left"/>
    </xf>
    <xf numFmtId="0" fontId="15" fillId="18" borderId="14" xfId="0" applyFont="1" applyFill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2" xfId="0" applyFont="1" applyBorder="1" applyAlignment="1">
      <alignment horizontal="left" vertical="center"/>
    </xf>
    <xf numFmtId="0" fontId="30" fillId="0" borderId="17" xfId="0" applyFont="1" applyBorder="1" applyAlignment="1">
      <alignment horizontal="left"/>
    </xf>
    <xf numFmtId="0" fontId="31" fillId="0" borderId="10" xfId="0" applyFont="1" applyBorder="1" applyAlignment="1">
      <alignment vertical="center"/>
    </xf>
    <xf numFmtId="0" fontId="0" fillId="0" borderId="14" xfId="0" applyBorder="1"/>
    <xf numFmtId="0" fontId="0" fillId="19" borderId="10" xfId="0" applyFill="1" applyBorder="1"/>
    <xf numFmtId="0" fontId="3" fillId="19" borderId="10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.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zoomScale="75" workbookViewId="0">
      <selection activeCell="B16" sqref="B16"/>
    </sheetView>
  </sheetViews>
  <sheetFormatPr defaultRowHeight="12.75"/>
  <cols>
    <col min="1" max="1" width="21.5703125" customWidth="1"/>
    <col min="2" max="2" width="22.28515625" bestFit="1" customWidth="1"/>
    <col min="3" max="3" width="17.85546875" bestFit="1" customWidth="1"/>
    <col min="4" max="4" width="20.28515625" customWidth="1"/>
    <col min="5" max="5" width="22" customWidth="1"/>
    <col min="6" max="6" width="22.85546875" customWidth="1"/>
    <col min="7" max="7" width="23.5703125" bestFit="1" customWidth="1"/>
    <col min="8" max="8" width="23" bestFit="1" customWidth="1"/>
    <col min="9" max="9" width="27.5703125" customWidth="1"/>
  </cols>
  <sheetData>
    <row r="1" spans="1:9" ht="23.25">
      <c r="D1" s="11" t="s">
        <v>0</v>
      </c>
      <c r="E1" s="5"/>
    </row>
    <row r="2" spans="1:9" ht="20.25">
      <c r="D2" s="12" t="s">
        <v>1</v>
      </c>
    </row>
    <row r="3" spans="1:9" ht="15.75">
      <c r="A3" s="3" t="s">
        <v>2</v>
      </c>
      <c r="B3" s="3"/>
    </row>
    <row r="4" spans="1:9">
      <c r="A4" s="4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  <c r="G4" s="27" t="s">
        <v>9</v>
      </c>
      <c r="H4" s="27" t="s">
        <v>10</v>
      </c>
      <c r="I4" s="27" t="s">
        <v>11</v>
      </c>
    </row>
    <row r="5" spans="1:9">
      <c r="A5" s="4" t="s">
        <v>12</v>
      </c>
      <c r="B5" s="27" t="s">
        <v>4</v>
      </c>
      <c r="C5" s="24" t="s">
        <v>5</v>
      </c>
      <c r="D5" s="24" t="s">
        <v>6</v>
      </c>
      <c r="E5" s="28" t="s">
        <v>13</v>
      </c>
      <c r="F5" s="27" t="s">
        <v>8</v>
      </c>
      <c r="G5" s="27" t="s">
        <v>9</v>
      </c>
      <c r="H5" s="24" t="s">
        <v>10</v>
      </c>
      <c r="I5" s="27" t="s">
        <v>14</v>
      </c>
    </row>
    <row r="6" spans="1:9">
      <c r="A6" s="4" t="s">
        <v>15</v>
      </c>
      <c r="B6" s="33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</row>
    <row r="7" spans="1:9" s="23" customFormat="1">
      <c r="A7" s="31" t="s">
        <v>17</v>
      </c>
      <c r="B7" s="42">
        <v>47</v>
      </c>
      <c r="C7" s="34">
        <v>12</v>
      </c>
      <c r="D7" s="36">
        <v>33</v>
      </c>
      <c r="E7" s="36">
        <v>41</v>
      </c>
      <c r="F7" s="34">
        <v>45</v>
      </c>
      <c r="G7" s="34">
        <v>52</v>
      </c>
      <c r="H7" s="34">
        <v>59</v>
      </c>
      <c r="I7" s="43">
        <v>5</v>
      </c>
    </row>
    <row r="8" spans="1:9">
      <c r="A8" s="32" t="s">
        <v>18</v>
      </c>
      <c r="B8" s="42" t="s">
        <v>19</v>
      </c>
      <c r="C8" s="35" t="s">
        <v>20</v>
      </c>
      <c r="D8" s="37" t="s">
        <v>21</v>
      </c>
      <c r="E8" s="37" t="s">
        <v>22</v>
      </c>
      <c r="F8" s="35" t="s">
        <v>23</v>
      </c>
      <c r="G8" s="35" t="s">
        <v>24</v>
      </c>
      <c r="H8" s="39" t="s">
        <v>25</v>
      </c>
      <c r="I8" s="40" t="s">
        <v>26</v>
      </c>
    </row>
    <row r="9" spans="1:9">
      <c r="A9" s="32" t="s">
        <v>27</v>
      </c>
      <c r="B9" s="42" t="s">
        <v>28</v>
      </c>
      <c r="C9" s="35" t="s">
        <v>29</v>
      </c>
      <c r="D9" s="37" t="s">
        <v>30</v>
      </c>
      <c r="E9" s="37" t="s">
        <v>31</v>
      </c>
      <c r="F9" s="35" t="s">
        <v>32</v>
      </c>
      <c r="G9" s="35" t="s">
        <v>33</v>
      </c>
      <c r="H9" s="39" t="s">
        <v>34</v>
      </c>
      <c r="I9" s="40" t="s">
        <v>35</v>
      </c>
    </row>
    <row r="10" spans="1:9">
      <c r="A10" s="32" t="s">
        <v>36</v>
      </c>
      <c r="B10" s="42" t="s">
        <v>37</v>
      </c>
      <c r="C10" s="35" t="s">
        <v>38</v>
      </c>
      <c r="D10" s="37" t="s">
        <v>39</v>
      </c>
      <c r="E10" s="37" t="s">
        <v>40</v>
      </c>
      <c r="F10" s="35" t="s">
        <v>41</v>
      </c>
      <c r="G10" s="35" t="s">
        <v>42</v>
      </c>
      <c r="H10" s="39" t="s">
        <v>43</v>
      </c>
      <c r="I10" s="41" t="s">
        <v>44</v>
      </c>
    </row>
    <row r="11" spans="1:9">
      <c r="A11" s="32" t="s">
        <v>45</v>
      </c>
      <c r="B11" s="42" t="s">
        <v>46</v>
      </c>
      <c r="C11" s="35" t="s">
        <v>47</v>
      </c>
      <c r="D11" s="37" t="s">
        <v>48</v>
      </c>
      <c r="E11" s="37" t="s">
        <v>49</v>
      </c>
      <c r="F11" s="35" t="s">
        <v>50</v>
      </c>
      <c r="G11" s="35" t="s">
        <v>51</v>
      </c>
      <c r="H11" s="39" t="s">
        <v>52</v>
      </c>
      <c r="I11" s="40" t="s">
        <v>53</v>
      </c>
    </row>
    <row r="12" spans="1:9">
      <c r="A12" s="32" t="s">
        <v>54</v>
      </c>
      <c r="B12" s="42" t="s">
        <v>55</v>
      </c>
      <c r="C12" s="35" t="s">
        <v>56</v>
      </c>
      <c r="D12" s="37" t="s">
        <v>57</v>
      </c>
      <c r="E12" s="37" t="s">
        <v>58</v>
      </c>
      <c r="F12" s="35" t="s">
        <v>59</v>
      </c>
      <c r="G12" s="35" t="s">
        <v>60</v>
      </c>
      <c r="H12" s="39" t="s">
        <v>61</v>
      </c>
      <c r="I12" s="40" t="s">
        <v>62</v>
      </c>
    </row>
    <row r="13" spans="1:9">
      <c r="A13" s="32" t="s">
        <v>63</v>
      </c>
      <c r="B13" s="42" t="s">
        <v>64</v>
      </c>
      <c r="C13" s="35" t="s">
        <v>65</v>
      </c>
      <c r="D13" s="37" t="s">
        <v>66</v>
      </c>
      <c r="E13" s="37" t="s">
        <v>67</v>
      </c>
      <c r="F13" s="35" t="s">
        <v>68</v>
      </c>
      <c r="G13" s="35" t="s">
        <v>69</v>
      </c>
      <c r="H13" s="39" t="s">
        <v>70</v>
      </c>
      <c r="I13" s="40" t="s">
        <v>71</v>
      </c>
    </row>
    <row r="14" spans="1:9">
      <c r="A14" s="32" t="s">
        <v>72</v>
      </c>
      <c r="B14" s="42" t="s">
        <v>64</v>
      </c>
      <c r="C14" s="35" t="s">
        <v>20</v>
      </c>
      <c r="D14" s="37" t="s">
        <v>39</v>
      </c>
      <c r="E14" s="37" t="s">
        <v>22</v>
      </c>
      <c r="F14" s="35" t="s">
        <v>32</v>
      </c>
      <c r="G14" s="35" t="s">
        <v>69</v>
      </c>
      <c r="H14" s="39" t="s">
        <v>73</v>
      </c>
      <c r="I14" s="40" t="s">
        <v>74</v>
      </c>
    </row>
    <row r="15" spans="1:9">
      <c r="A15" s="32" t="s">
        <v>75</v>
      </c>
      <c r="B15" s="42" t="s">
        <v>28</v>
      </c>
      <c r="C15" s="35" t="s">
        <v>76</v>
      </c>
      <c r="D15" s="37" t="s">
        <v>77</v>
      </c>
      <c r="E15" s="37" t="s">
        <v>78</v>
      </c>
      <c r="F15" s="35" t="s">
        <v>79</v>
      </c>
      <c r="G15" s="35" t="s">
        <v>80</v>
      </c>
      <c r="H15" s="39" t="s">
        <v>43</v>
      </c>
      <c r="I15" s="40" t="s">
        <v>35</v>
      </c>
    </row>
    <row r="16" spans="1:9" ht="15">
      <c r="A16" s="32" t="s">
        <v>81</v>
      </c>
      <c r="B16" s="42" t="s">
        <v>82</v>
      </c>
      <c r="C16" s="35" t="s">
        <v>83</v>
      </c>
      <c r="D16" s="37" t="s">
        <v>84</v>
      </c>
      <c r="E16" s="37" t="s">
        <v>31</v>
      </c>
      <c r="F16" s="35" t="s">
        <v>85</v>
      </c>
      <c r="G16" s="35" t="s">
        <v>85</v>
      </c>
      <c r="H16" s="45" t="s">
        <v>86</v>
      </c>
      <c r="I16" s="44" t="s">
        <v>87</v>
      </c>
    </row>
    <row r="17" spans="1:9">
      <c r="A17" s="32" t="s">
        <v>88</v>
      </c>
      <c r="B17" s="42" t="s">
        <v>89</v>
      </c>
      <c r="C17" s="35" t="s">
        <v>90</v>
      </c>
      <c r="D17" s="37" t="s">
        <v>91</v>
      </c>
      <c r="E17" s="37" t="s">
        <v>92</v>
      </c>
      <c r="F17" s="35" t="s">
        <v>93</v>
      </c>
      <c r="G17" s="35" t="s">
        <v>94</v>
      </c>
      <c r="H17" s="39" t="s">
        <v>95</v>
      </c>
      <c r="I17" s="40" t="s">
        <v>96</v>
      </c>
    </row>
    <row r="18" spans="1:9">
      <c r="A18" s="32" t="s">
        <v>97</v>
      </c>
      <c r="B18" s="42" t="s">
        <v>98</v>
      </c>
      <c r="C18" s="35" t="s">
        <v>65</v>
      </c>
      <c r="D18" s="37" t="s">
        <v>99</v>
      </c>
      <c r="E18" s="38" t="s">
        <v>100</v>
      </c>
      <c r="F18" s="35" t="s">
        <v>101</v>
      </c>
      <c r="G18" s="35" t="s">
        <v>24</v>
      </c>
      <c r="H18" s="39" t="s">
        <v>102</v>
      </c>
      <c r="I18" s="40" t="s">
        <v>26</v>
      </c>
    </row>
    <row r="19" spans="1:9">
      <c r="A19" s="32" t="s">
        <v>103</v>
      </c>
      <c r="B19" s="42" t="s">
        <v>104</v>
      </c>
      <c r="C19" s="35" t="s">
        <v>47</v>
      </c>
      <c r="D19" s="37" t="s">
        <v>21</v>
      </c>
      <c r="E19" s="37" t="s">
        <v>40</v>
      </c>
      <c r="F19" s="35" t="s">
        <v>105</v>
      </c>
      <c r="G19" s="35" t="s">
        <v>106</v>
      </c>
      <c r="H19" s="39" t="s">
        <v>107</v>
      </c>
      <c r="I19" s="40" t="s">
        <v>44</v>
      </c>
    </row>
    <row r="20" spans="1:9" ht="15.75">
      <c r="A20" s="3" t="s">
        <v>108</v>
      </c>
      <c r="B20" s="3"/>
    </row>
    <row r="21" spans="1:9">
      <c r="B21" s="7" t="s">
        <v>109</v>
      </c>
      <c r="C21" s="7" t="s">
        <v>110</v>
      </c>
      <c r="D21" s="7" t="s">
        <v>111</v>
      </c>
      <c r="E21" s="7" t="s">
        <v>112</v>
      </c>
      <c r="F21" s="7" t="s">
        <v>113</v>
      </c>
      <c r="G21" s="7" t="s">
        <v>114</v>
      </c>
      <c r="H21" s="7" t="s">
        <v>115</v>
      </c>
      <c r="I21" s="7" t="s">
        <v>116</v>
      </c>
    </row>
    <row r="22" spans="1:9">
      <c r="A22" s="6" t="s">
        <v>117</v>
      </c>
      <c r="B22" s="14">
        <v>8</v>
      </c>
      <c r="C22" s="14">
        <v>7</v>
      </c>
      <c r="D22" s="14">
        <v>6</v>
      </c>
      <c r="E22" s="14">
        <v>5</v>
      </c>
      <c r="F22" s="14">
        <v>4</v>
      </c>
      <c r="G22" s="14">
        <v>3</v>
      </c>
      <c r="H22" s="14">
        <v>2</v>
      </c>
      <c r="I22" s="14">
        <v>1</v>
      </c>
    </row>
    <row r="23" spans="1:9">
      <c r="A23" s="6" t="s">
        <v>118</v>
      </c>
      <c r="B23" s="7">
        <v>8</v>
      </c>
      <c r="C23" s="7">
        <v>7</v>
      </c>
      <c r="D23" s="7">
        <v>6</v>
      </c>
      <c r="E23" s="7">
        <v>5</v>
      </c>
      <c r="F23" s="7">
        <v>4</v>
      </c>
      <c r="G23" s="7">
        <v>3</v>
      </c>
      <c r="H23" s="7">
        <v>2</v>
      </c>
      <c r="I23" s="7">
        <v>1</v>
      </c>
    </row>
    <row r="26" spans="1:9">
      <c r="F26" s="25"/>
      <c r="G26" s="26"/>
    </row>
  </sheetData>
  <phoneticPr fontId="0" type="noConversion"/>
  <hyperlinks>
    <hyperlink ref="E18" r:id="rId1"/>
  </hyperlinks>
  <pageMargins left="0.78740157480314965" right="0.78740157480314965" top="0.78740157480314965" bottom="0.78740157480314965" header="0" footer="0"/>
  <pageSetup paperSize="9" scale="68" orientation="landscape" horizontalDpi="360" verticalDpi="36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0"/>
  <sheetViews>
    <sheetView topLeftCell="G5" zoomScale="96" zoomScaleNormal="82" workbookViewId="0">
      <selection activeCell="M36" sqref="M36"/>
    </sheetView>
  </sheetViews>
  <sheetFormatPr defaultRowHeight="12.75"/>
  <cols>
    <col min="1" max="1" width="20.42578125" bestFit="1" customWidth="1"/>
    <col min="2" max="2" width="11.85546875" style="19" customWidth="1"/>
    <col min="3" max="3" width="15.42578125" customWidth="1"/>
    <col min="8" max="8" width="16.7109375" customWidth="1"/>
    <col min="9" max="9" width="9.140625" style="19"/>
    <col min="10" max="10" width="16.140625" bestFit="1" customWidth="1"/>
    <col min="15" max="15" width="16" customWidth="1"/>
    <col min="16" max="16" width="9.140625" style="19"/>
    <col min="17" max="17" width="16.140625" bestFit="1" customWidth="1"/>
  </cols>
  <sheetData>
    <row r="1" spans="1:20" ht="23.25">
      <c r="H1" s="11" t="s">
        <v>119</v>
      </c>
      <c r="I1" s="18"/>
    </row>
    <row r="2" spans="1:20" ht="20.25">
      <c r="H2" s="12"/>
    </row>
    <row r="3" spans="1:20" ht="20.25">
      <c r="A3" s="8" t="str">
        <f ca="1">'declaration and points'!B6</f>
        <v>U14 Girls</v>
      </c>
      <c r="B3" s="21" t="s">
        <v>120</v>
      </c>
      <c r="C3" s="3"/>
    </row>
    <row r="5" spans="1:20">
      <c r="A5" s="2" t="str">
        <f ca="1">'declaration and points'!A8</f>
        <v>100 m</v>
      </c>
      <c r="H5" s="2" t="str">
        <f ca="1">'declaration and points'!A9</f>
        <v>200 m</v>
      </c>
      <c r="O5" s="2" t="s">
        <v>36</v>
      </c>
    </row>
    <row r="6" spans="1:20">
      <c r="A6" s="4" t="s">
        <v>121</v>
      </c>
      <c r="B6" s="7" t="s">
        <v>17</v>
      </c>
      <c r="C6" s="4" t="s">
        <v>3</v>
      </c>
      <c r="D6" s="4" t="s">
        <v>122</v>
      </c>
      <c r="E6" s="4" t="s">
        <v>123</v>
      </c>
      <c r="F6" s="4" t="s">
        <v>124</v>
      </c>
      <c r="H6" s="4" t="s">
        <v>121</v>
      </c>
      <c r="I6" s="7" t="s">
        <v>17</v>
      </c>
      <c r="J6" s="4" t="s">
        <v>3</v>
      </c>
      <c r="K6" s="4" t="s">
        <v>122</v>
      </c>
      <c r="L6" s="4" t="s">
        <v>123</v>
      </c>
      <c r="M6" s="4" t="s">
        <v>124</v>
      </c>
      <c r="O6" s="4" t="s">
        <v>121</v>
      </c>
      <c r="P6" s="7" t="s">
        <v>17</v>
      </c>
      <c r="Q6" s="4" t="s">
        <v>3</v>
      </c>
      <c r="R6" s="4" t="s">
        <v>122</v>
      </c>
      <c r="S6" s="4" t="s">
        <v>123</v>
      </c>
      <c r="T6" s="4" t="s">
        <v>124</v>
      </c>
    </row>
    <row r="7" spans="1:20">
      <c r="A7" s="4" t="str">
        <f ca="1">'declaration and points'!B8</f>
        <v>Redmond-Hill S</v>
      </c>
      <c r="B7" s="7">
        <f ca="1">'declaration and points'!B7</f>
        <v>47</v>
      </c>
      <c r="C7" s="4" t="str">
        <f ca="1">'declaration and points'!B5</f>
        <v>Hitchen</v>
      </c>
      <c r="D7" s="16">
        <v>14.2</v>
      </c>
      <c r="E7" s="17">
        <v>6</v>
      </c>
      <c r="F7" s="7">
        <f ca="1">IF(E7=1,'declaration and points'!$B$22,IF(E7=2,'declaration and points'!$C$22,IF(E7=3,'declaration and points'!$D$22,IF(E7=4,'declaration and points'!$E$22,IF(E7=5,'declaration and points'!$F$22,IF(E7=6,'declaration and points'!$G$22,IF(E7=7,'declaration and points'!$H$22,IF(E7=8,'declaration and points'!$I$22,))))))))</f>
        <v>3</v>
      </c>
      <c r="H7" s="4" t="str">
        <f ca="1">'declaration and points'!B9</f>
        <v xml:space="preserve">Clulow F </v>
      </c>
      <c r="I7" s="7">
        <f ca="1">'declaration and points'!B7</f>
        <v>47</v>
      </c>
      <c r="J7" s="4" t="str">
        <f ca="1">'declaration and points'!B5</f>
        <v>Hitchen</v>
      </c>
      <c r="K7" s="16">
        <v>30.7</v>
      </c>
      <c r="L7" s="17">
        <f t="shared" ref="L7:L14" si="0">IF(K7="",9,RANK(K7,$K$7:$K$14,1))</f>
        <v>7</v>
      </c>
      <c r="M7" s="7">
        <f ca="1">IF(L7=1,'declaration and points'!$B$22,IF(L7=2,'declaration and points'!$C$22,IF(L7=3,'declaration and points'!$D$22,IF(L7=4,'declaration and points'!$E$22,IF(L7=5,'declaration and points'!$F$22,IF(L7=6,'declaration and points'!$G$22,IF(L7=7,'declaration and points'!$H$22,IF(L7=8,'declaration and points'!$I$22,))))))))</f>
        <v>2</v>
      </c>
      <c r="O7" s="4" t="str">
        <f ca="1">'declaration and points'!B10</f>
        <v>Fausset F</v>
      </c>
      <c r="P7" s="7">
        <v>47</v>
      </c>
      <c r="Q7" s="4" t="s">
        <v>4</v>
      </c>
      <c r="R7" s="16">
        <v>48</v>
      </c>
      <c r="S7" s="48">
        <v>5</v>
      </c>
      <c r="T7" s="49">
        <f ca="1">IF(S7=1,'declaration and points'!$B$22,IF(S7=2,'declaration and points'!$C$22,IF(S7=3,'declaration and points'!$D$22,IF(S7=4,'declaration and points'!$E$22,IF(S7=5,'declaration and points'!$F$22,IF(S7=6,'declaration and points'!$G$22,IF(S7=7,'declaration and points'!$H$22,IF(S7=8,'declaration and points'!$I$22,))))))))</f>
        <v>4</v>
      </c>
    </row>
    <row r="8" spans="1:20">
      <c r="A8" s="4" t="str">
        <f ca="1">'declaration and points'!C8</f>
        <v>Josse E</v>
      </c>
      <c r="B8" s="7">
        <f ca="1">'declaration and points'!C7</f>
        <v>12</v>
      </c>
      <c r="C8" s="4" t="str">
        <f ca="1">'declaration and points'!C5</f>
        <v>Roundwood</v>
      </c>
      <c r="D8" s="16">
        <v>14.2</v>
      </c>
      <c r="E8" s="17">
        <f t="shared" ref="E8:E14" si="1">IF(D8="",9,RANK(D8,$D$7:$D$14,1))</f>
        <v>5</v>
      </c>
      <c r="F8" s="7">
        <f ca="1">IF(E8=1,'declaration and points'!$B$22,IF(E8=2,'declaration and points'!$C$22,IF(E8=3,'declaration and points'!$D$22,IF(E8=4,'declaration and points'!$E$22,IF(E8=5,'declaration and points'!$F$22,IF(E8=6,'declaration and points'!$G$22,IF(E8=7,'declaration and points'!$H$22,IF(E8=8,'declaration and points'!$I$22,))))))))</f>
        <v>4</v>
      </c>
      <c r="H8" s="4" t="str">
        <f ca="1">'declaration and points'!C9</f>
        <v>Stansfield A</v>
      </c>
      <c r="I8" s="7">
        <f ca="1">'declaration and points'!C7</f>
        <v>12</v>
      </c>
      <c r="J8" s="4" t="str">
        <f ca="1">'declaration and points'!C5</f>
        <v>Roundwood</v>
      </c>
      <c r="K8" s="16">
        <v>27.8</v>
      </c>
      <c r="L8" s="17">
        <f t="shared" si="0"/>
        <v>4</v>
      </c>
      <c r="M8" s="7">
        <f ca="1">IF(L8=1,'declaration and points'!$B$22,IF(L8=2,'declaration and points'!$C$22,IF(L8=3,'declaration and points'!$D$22,IF(L8=4,'declaration and points'!$E$22,IF(L8=5,'declaration and points'!$F$22,IF(L8=6,'declaration and points'!$G$22,IF(L8=7,'declaration and points'!$H$22,IF(L8=8,'declaration and points'!$I$22,))))))))</f>
        <v>5</v>
      </c>
      <c r="O8" s="4" t="str">
        <f ca="1">'declaration and points'!C10</f>
        <v>Brewster P</v>
      </c>
      <c r="P8" s="7">
        <f ca="1">'declaration and points'!C7</f>
        <v>12</v>
      </c>
      <c r="Q8" s="4" t="str">
        <f ca="1">'declaration and points'!C5</f>
        <v>Roundwood</v>
      </c>
      <c r="R8" s="16">
        <v>50.2</v>
      </c>
      <c r="S8" s="17">
        <v>7</v>
      </c>
      <c r="T8" s="7">
        <v>2</v>
      </c>
    </row>
    <row r="9" spans="1:20">
      <c r="A9" s="4" t="str">
        <f ca="1">'declaration and points'!D8</f>
        <v>Faponle E</v>
      </c>
      <c r="B9" s="7">
        <f ca="1">'declaration and points'!D7</f>
        <v>33</v>
      </c>
      <c r="C9" s="4" t="str">
        <f ca="1">'declaration and points'!D5</f>
        <v>JFK</v>
      </c>
      <c r="D9" s="16">
        <v>13.5</v>
      </c>
      <c r="E9" s="17">
        <f t="shared" si="1"/>
        <v>3</v>
      </c>
      <c r="F9" s="7">
        <f ca="1">IF(E9=1,'declaration and points'!$B$22,IF(E9=2,'declaration and points'!$C$22,IF(E9=3,'declaration and points'!$D$22,IF(E9=4,'declaration and points'!$E$22,IF(E9=5,'declaration and points'!$F$22,IF(E9=6,'declaration and points'!$G$22,IF(E9=7,'declaration and points'!$H$22,IF(E9=8,'declaration and points'!$I$22,))))))))</f>
        <v>6</v>
      </c>
      <c r="H9" s="4" t="str">
        <f ca="1">'declaration and points'!D9</f>
        <v>Cook E</v>
      </c>
      <c r="I9" s="7">
        <f ca="1">'declaration and points'!D7</f>
        <v>33</v>
      </c>
      <c r="J9" s="4" t="str">
        <f ca="1">'declaration and points'!D5</f>
        <v>JFK</v>
      </c>
      <c r="K9" s="16">
        <v>36.200000000000003</v>
      </c>
      <c r="L9" s="17">
        <f t="shared" si="0"/>
        <v>8</v>
      </c>
      <c r="M9" s="7">
        <f ca="1">IF(L9=1,'declaration and points'!$B$22,IF(L9=2,'declaration and points'!$C$22,IF(L9=3,'declaration and points'!$D$22,IF(L9=4,'declaration and points'!$E$22,IF(L9=5,'declaration and points'!$F$22,IF(L9=6,'declaration and points'!$G$22,IF(L9=7,'declaration and points'!$H$22,IF(L9=8,'declaration and points'!$I$22,))))))))</f>
        <v>1</v>
      </c>
      <c r="O9" s="4" t="str">
        <f ca="1">'declaration and points'!D10</f>
        <v>Bruner T</v>
      </c>
      <c r="P9" s="7">
        <f ca="1">'declaration and points'!D7</f>
        <v>33</v>
      </c>
      <c r="Q9" s="4" t="str">
        <f ca="1">'declaration and points'!D5</f>
        <v>JFK</v>
      </c>
      <c r="R9" s="16">
        <v>47.1</v>
      </c>
      <c r="S9" s="17">
        <v>4</v>
      </c>
      <c r="T9" s="7">
        <f ca="1">IF(S9=1,'declaration and points'!$B$22,IF(S9=2,'declaration and points'!$C$22,IF(S9=3,'declaration and points'!$D$22,IF(S9=4,'declaration and points'!$E$22,IF(S9=5,'declaration and points'!$F$22,IF(S9=6,'declaration and points'!$G$22,IF(S9=7,'declaration and points'!$H$22,IF(S9=8,'declaration and points'!$I$22,))))))))</f>
        <v>5</v>
      </c>
    </row>
    <row r="10" spans="1:20">
      <c r="A10" s="4" t="str">
        <f ca="1">'declaration and points'!E8</f>
        <v>I.Brasnett</v>
      </c>
      <c r="B10" s="7">
        <f ca="1">'declaration and points'!E7</f>
        <v>41</v>
      </c>
      <c r="C10" s="4" t="str">
        <f ca="1">'declaration and points'!E5</f>
        <v>Dame AO</v>
      </c>
      <c r="D10" s="16">
        <v>14.3</v>
      </c>
      <c r="E10" s="17">
        <f t="shared" si="1"/>
        <v>7</v>
      </c>
      <c r="F10" s="7">
        <f ca="1">IF(E10=1,'declaration and points'!$B$22,IF(E10=2,'declaration and points'!$C$22,IF(E10=3,'declaration and points'!$D$22,IF(E10=4,'declaration and points'!$E$22,IF(E10=5,'declaration and points'!$F$22,IF(E10=6,'declaration and points'!$G$22,IF(E10=7,'declaration and points'!$H$22,IF(E10=8,'declaration and points'!$I$22,))))))))</f>
        <v>2</v>
      </c>
      <c r="H10" s="4" t="str">
        <f ca="1">'declaration and points'!E9</f>
        <v>R.Till</v>
      </c>
      <c r="I10" s="7">
        <f ca="1">'declaration and points'!E7</f>
        <v>41</v>
      </c>
      <c r="J10" s="4" t="str">
        <f ca="1">'declaration and points'!E5</f>
        <v>Dame AO</v>
      </c>
      <c r="K10" s="16">
        <v>30</v>
      </c>
      <c r="L10" s="17">
        <f t="shared" si="0"/>
        <v>6</v>
      </c>
      <c r="M10" s="7">
        <f ca="1">IF(L10=1,'declaration and points'!$B$22,IF(L10=2,'declaration and points'!$C$22,IF(L10=3,'declaration and points'!$D$22,IF(L10=4,'declaration and points'!$E$22,IF(L10=5,'declaration and points'!$F$22,IF(L10=6,'declaration and points'!$G$22,IF(L10=7,'declaration and points'!$H$22,IF(L10=8,'declaration and points'!$I$22,))))))))</f>
        <v>3</v>
      </c>
      <c r="O10" s="4" t="str">
        <f ca="1">'declaration and points'!E10</f>
        <v>H.Johnson</v>
      </c>
      <c r="P10" s="7">
        <f ca="1">'declaration and points'!E7</f>
        <v>41</v>
      </c>
      <c r="Q10" s="4" t="str">
        <f ca="1">'declaration and points'!G5</f>
        <v>Sandringham</v>
      </c>
      <c r="R10" s="16">
        <v>48.6</v>
      </c>
      <c r="S10" s="17">
        <v>6</v>
      </c>
      <c r="T10" s="7">
        <v>3</v>
      </c>
    </row>
    <row r="11" spans="1:20">
      <c r="A11" s="4" t="str">
        <f ca="1">'declaration and points'!F8</f>
        <v>A Gokhale</v>
      </c>
      <c r="B11" s="7">
        <f ca="1">'declaration and points'!F7</f>
        <v>45</v>
      </c>
      <c r="C11" s="4" t="str">
        <f ca="1">'declaration and points'!F5</f>
        <v>Habs</v>
      </c>
      <c r="D11" s="16">
        <v>15.4</v>
      </c>
      <c r="E11" s="17">
        <f t="shared" si="1"/>
        <v>8</v>
      </c>
      <c r="F11" s="7">
        <f ca="1">IF(E11=1,'declaration and points'!$B$22,IF(E11=2,'declaration and points'!$C$22,IF(E11=3,'declaration and points'!$D$22,IF(E11=4,'declaration and points'!$E$22,IF(E11=5,'declaration and points'!$F$22,IF(E11=6,'declaration and points'!$G$22,IF(E11=7,'declaration and points'!$H$22,IF(E11=8,'declaration and points'!$I$22,))))))))</f>
        <v>1</v>
      </c>
      <c r="H11" s="4" t="str">
        <f ca="1">'declaration and points'!F9</f>
        <v>T Elegbe</v>
      </c>
      <c r="I11" s="7">
        <f ca="1">'declaration and points'!F7</f>
        <v>45</v>
      </c>
      <c r="J11" s="4" t="str">
        <f ca="1">'declaration and points'!F5</f>
        <v>Habs</v>
      </c>
      <c r="K11" s="16">
        <v>27.5</v>
      </c>
      <c r="L11" s="17">
        <f t="shared" si="0"/>
        <v>2</v>
      </c>
      <c r="M11" s="7">
        <f ca="1">IF(L11=1,'declaration and points'!$B$22,IF(L11=2,'declaration and points'!$C$22,IF(L11=3,'declaration and points'!$D$22,IF(L11=4,'declaration and points'!$E$22,IF(L11=5,'declaration and points'!$F$22,IF(L11=6,'declaration and points'!$G$22,IF(L11=7,'declaration and points'!$H$22,IF(L11=8,'declaration and points'!$I$22,))))))))</f>
        <v>7</v>
      </c>
      <c r="O11" s="4" t="str">
        <f ca="1">'declaration and points'!F10</f>
        <v> </v>
      </c>
      <c r="P11" s="7">
        <f ca="1">'declaration and points'!F7</f>
        <v>45</v>
      </c>
      <c r="Q11" s="4" t="str">
        <f ca="1">'declaration and points'!H5</f>
        <v>Queenswood</v>
      </c>
      <c r="R11" s="16">
        <v>0</v>
      </c>
      <c r="S11" s="17">
        <v>0</v>
      </c>
      <c r="T11" s="7">
        <f ca="1">IF(S11=1,'declaration and points'!$B$22,IF(S11=2,'declaration and points'!$C$22,IF(S11=3,'declaration and points'!$D$22,IF(S11=4,'declaration and points'!$E$22,IF(S11=5,'declaration and points'!$F$22,IF(S11=6,'declaration and points'!$G$22,IF(S11=7,'declaration and points'!$H$22,IF(S11=8,'declaration and points'!$I$22,))))))))</f>
        <v>0</v>
      </c>
    </row>
    <row r="12" spans="1:20">
      <c r="A12" s="4" t="str">
        <f ca="1">'declaration and points'!G8</f>
        <v>O Gaines</v>
      </c>
      <c r="B12" s="7">
        <f ca="1">'declaration and points'!G7</f>
        <v>52</v>
      </c>
      <c r="C12" s="4" t="str">
        <f ca="1">'declaration and points'!G5</f>
        <v>Sandringham</v>
      </c>
      <c r="D12" s="16">
        <v>13.4</v>
      </c>
      <c r="E12" s="17">
        <f t="shared" si="1"/>
        <v>2</v>
      </c>
      <c r="F12" s="7">
        <f ca="1">IF(E12=1,'declaration and points'!$B$22,IF(E12=2,'declaration and points'!$C$22,IF(E12=3,'declaration and points'!$D$22,IF(E12=4,'declaration and points'!$E$22,IF(E12=5,'declaration and points'!$F$22,IF(E12=6,'declaration and points'!$G$22,IF(E12=7,'declaration and points'!$H$22,IF(E12=8,'declaration and points'!$I$22,))))))))</f>
        <v>7</v>
      </c>
      <c r="H12" s="4" t="str">
        <f ca="1">'declaration and points'!G9</f>
        <v>E Walton</v>
      </c>
      <c r="I12" s="7">
        <f ca="1">'declaration and points'!G7</f>
        <v>52</v>
      </c>
      <c r="J12" s="4" t="str">
        <f ca="1">'declaration and points'!G5</f>
        <v>Sandringham</v>
      </c>
      <c r="K12" s="16">
        <v>27.7</v>
      </c>
      <c r="L12" s="17">
        <f t="shared" si="0"/>
        <v>3</v>
      </c>
      <c r="M12" s="7">
        <f ca="1">IF(L12=1,'declaration and points'!$B$22,IF(L12=2,'declaration and points'!$C$22,IF(L12=3,'declaration and points'!$D$22,IF(L12=4,'declaration and points'!$E$22,IF(L12=5,'declaration and points'!$F$22,IF(L12=6,'declaration and points'!$G$22,IF(L12=7,'declaration and points'!$H$22,IF(L12=8,'declaration and points'!$I$22,))))))))</f>
        <v>6</v>
      </c>
      <c r="O12" s="4" t="str">
        <f ca="1">'declaration and points'!G10</f>
        <v>E Russell</v>
      </c>
      <c r="P12" s="7">
        <f ca="1">'declaration and points'!G7</f>
        <v>52</v>
      </c>
      <c r="Q12" s="4" t="str">
        <f ca="1">'declaration and points'!G5</f>
        <v>Sandringham</v>
      </c>
      <c r="R12" s="16">
        <v>46.5</v>
      </c>
      <c r="S12" s="17">
        <v>2</v>
      </c>
      <c r="T12" s="7">
        <f ca="1">IF(S12=1,'declaration and points'!$B$22,IF(S12=2,'declaration and points'!$C$22,IF(S12=3,'declaration and points'!$D$22,IF(S12=4,'declaration and points'!$E$22,IF(S12=5,'declaration and points'!$F$22,IF(S12=6,'declaration and points'!$G$22,IF(S12=7,'declaration and points'!$H$22,IF(S12=8,'declaration and points'!$I$22,))))))))</f>
        <v>7</v>
      </c>
    </row>
    <row r="13" spans="1:20">
      <c r="A13" s="4" t="str">
        <f ca="1">'declaration and points'!H8</f>
        <v>Mbah I</v>
      </c>
      <c r="B13" s="7">
        <f ca="1">'declaration and points'!H7</f>
        <v>59</v>
      </c>
      <c r="C13" s="4" t="str">
        <f ca="1">'declaration and points'!H5</f>
        <v>Queenswood</v>
      </c>
      <c r="D13" s="16">
        <v>14.1</v>
      </c>
      <c r="E13" s="17">
        <f t="shared" si="1"/>
        <v>4</v>
      </c>
      <c r="F13" s="7">
        <f ca="1">IF(E13=1,'declaration and points'!$B$22,IF(E13=2,'declaration and points'!$C$22,IF(E13=3,'declaration and points'!$D$22,IF(E13=4,'declaration and points'!$E$22,IF(E13=5,'declaration and points'!$F$22,IF(E13=6,'declaration and points'!$G$22,IF(E13=7,'declaration and points'!$H$22,IF(E13=8,'declaration and points'!$I$22,))))))))</f>
        <v>5</v>
      </c>
      <c r="H13" s="4" t="str">
        <f ca="1">'declaration and points'!H9</f>
        <v>Kamara A</v>
      </c>
      <c r="I13" s="7">
        <f ca="1">'declaration and points'!H7</f>
        <v>59</v>
      </c>
      <c r="J13" s="4" t="str">
        <f ca="1">'declaration and points'!H5</f>
        <v>Queenswood</v>
      </c>
      <c r="K13" s="16">
        <v>26.6</v>
      </c>
      <c r="L13" s="17">
        <f t="shared" si="0"/>
        <v>1</v>
      </c>
      <c r="M13" s="7">
        <f ca="1">IF(L13=1,'declaration and points'!$B$22,IF(L13=2,'declaration and points'!$C$22,IF(L13=3,'declaration and points'!$D$22,IF(L13=4,'declaration and points'!$E$22,IF(L13=5,'declaration and points'!$F$22,IF(L13=6,'declaration and points'!$G$22,IF(L13=7,'declaration and points'!$H$22,IF(L13=8,'declaration and points'!$I$22,))))))))</f>
        <v>8</v>
      </c>
      <c r="O13" s="4" t="str">
        <f ca="1">'declaration and points'!H10</f>
        <v>Clements C</v>
      </c>
      <c r="P13" s="7">
        <f ca="1">'declaration and points'!H7</f>
        <v>59</v>
      </c>
      <c r="Q13" s="4" t="str">
        <f ca="1">'declaration and points'!H5</f>
        <v>Queenswood</v>
      </c>
      <c r="R13" s="16">
        <v>48.8</v>
      </c>
      <c r="S13" s="17">
        <v>3</v>
      </c>
      <c r="T13" s="7">
        <f ca="1">IF(S13=1,'declaration and points'!$B$22,IF(S13=2,'declaration and points'!$C$22,IF(S13=3,'declaration and points'!$D$22,IF(S13=4,'declaration and points'!$E$22,IF(S13=5,'declaration and points'!$F$22,IF(S13=6,'declaration and points'!$G$22,IF(S13=7,'declaration and points'!$H$22,IF(S13=8,'declaration and points'!$I$22,))))))))</f>
        <v>6</v>
      </c>
    </row>
    <row r="14" spans="1:20">
      <c r="A14" s="4" t="str">
        <f ca="1">'declaration and points'!I8</f>
        <v>Maya Kearvell</v>
      </c>
      <c r="B14" s="7">
        <f ca="1">'declaration and points'!I7</f>
        <v>5</v>
      </c>
      <c r="C14" s="4" t="str">
        <f ca="1">'declaration and points'!I5</f>
        <v xml:space="preserve">Berk </v>
      </c>
      <c r="D14" s="16">
        <v>13.2</v>
      </c>
      <c r="E14" s="17">
        <f t="shared" si="1"/>
        <v>1</v>
      </c>
      <c r="F14" s="7">
        <f ca="1">IF(E14=1,'declaration and points'!$B$22,IF(E14=2,'declaration and points'!$C$22,IF(E14=3,'declaration and points'!$D$22,IF(E14=4,'declaration and points'!$E$22,IF(E14=5,'declaration and points'!$F$22,IF(E14=6,'declaration and points'!$G$22,IF(E14=7,'declaration and points'!$H$22,IF(E14=8,'declaration and points'!$I$22,))))))))</f>
        <v>8</v>
      </c>
      <c r="H14" s="4" t="str">
        <f ca="1">'declaration and points'!I9</f>
        <v>Isla Doubal</v>
      </c>
      <c r="I14" s="7">
        <f ca="1">'declaration and points'!I7</f>
        <v>5</v>
      </c>
      <c r="J14" s="4" t="str">
        <f ca="1">'declaration and points'!I5</f>
        <v xml:space="preserve">Berk </v>
      </c>
      <c r="K14" s="16">
        <v>28.9</v>
      </c>
      <c r="L14" s="17">
        <f t="shared" si="0"/>
        <v>5</v>
      </c>
      <c r="M14" s="7">
        <f ca="1">IF(L14=1,'declaration and points'!$B$22,IF(L14=2,'declaration and points'!$C$22,IF(L14=3,'declaration and points'!$D$22,IF(L14=4,'declaration and points'!$E$22,IF(L14=5,'declaration and points'!$F$22,IF(L14=6,'declaration and points'!$G$22,IF(L14=7,'declaration and points'!$H$22,IF(L14=8,'declaration and points'!$I$22,))))))))</f>
        <v>4</v>
      </c>
      <c r="O14" s="4" t="str">
        <f ca="1">'declaration and points'!I10</f>
        <v>Neve Tyson</v>
      </c>
      <c r="P14" s="7">
        <f ca="1">'declaration and points'!I7</f>
        <v>5</v>
      </c>
      <c r="Q14" s="4" t="str">
        <f ca="1">'declaration and points'!I5</f>
        <v xml:space="preserve">Berk </v>
      </c>
      <c r="R14" s="16">
        <v>46</v>
      </c>
      <c r="S14" s="17">
        <v>1</v>
      </c>
      <c r="T14" s="7">
        <f ca="1">IF(S14=1,'declaration and points'!$B$22,IF(S14=2,'declaration and points'!$C$22,IF(S14=3,'declaration and points'!$D$22,IF(S14=4,'declaration and points'!$E$22,IF(S14=5,'declaration and points'!$F$22,IF(S14=6,'declaration and points'!$G$22,IF(S14=7,'declaration and points'!$H$22,IF(S14=8,'declaration and points'!$I$22,))))))))</f>
        <v>8</v>
      </c>
    </row>
    <row r="15" spans="1:20">
      <c r="E15" s="1"/>
      <c r="L15" s="1"/>
      <c r="R15" s="13"/>
      <c r="S15" s="1"/>
    </row>
    <row r="16" spans="1:20">
      <c r="A16" s="2" t="str">
        <f ca="1">'declaration and points'!A11</f>
        <v>800 m</v>
      </c>
      <c r="H16" s="2" t="str">
        <f ca="1">'declaration and points'!A12</f>
        <v>1500 m</v>
      </c>
      <c r="O16" s="2" t="str">
        <f ca="1">'declaration and points'!A13</f>
        <v>Hurdles</v>
      </c>
    </row>
    <row r="17" spans="1:20">
      <c r="A17" s="4" t="s">
        <v>121</v>
      </c>
      <c r="B17" s="7" t="s">
        <v>17</v>
      </c>
      <c r="C17" s="4" t="s">
        <v>3</v>
      </c>
      <c r="D17" s="4" t="s">
        <v>122</v>
      </c>
      <c r="E17" s="4" t="s">
        <v>123</v>
      </c>
      <c r="F17" s="4" t="s">
        <v>124</v>
      </c>
      <c r="H17" s="4" t="s">
        <v>121</v>
      </c>
      <c r="I17" s="7" t="s">
        <v>17</v>
      </c>
      <c r="J17" s="4" t="s">
        <v>3</v>
      </c>
      <c r="K17" s="4" t="s">
        <v>122</v>
      </c>
      <c r="L17" s="4" t="s">
        <v>123</v>
      </c>
      <c r="M17" s="4" t="s">
        <v>124</v>
      </c>
      <c r="O17" s="4" t="s">
        <v>121</v>
      </c>
      <c r="P17" s="7" t="s">
        <v>17</v>
      </c>
      <c r="Q17" s="4" t="s">
        <v>3</v>
      </c>
      <c r="R17" s="4" t="s">
        <v>122</v>
      </c>
      <c r="S17" s="4" t="s">
        <v>123</v>
      </c>
      <c r="T17" s="4" t="s">
        <v>124</v>
      </c>
    </row>
    <row r="18" spans="1:20">
      <c r="A18" s="4" t="str">
        <f ca="1">'declaration and points'!B11</f>
        <v>Quinlan I/Symmonds T</v>
      </c>
      <c r="B18" s="7">
        <f ca="1">'declaration and points'!B7</f>
        <v>47</v>
      </c>
      <c r="C18" s="4" t="str">
        <f ca="1">'declaration and points'!B5</f>
        <v>Hitchen</v>
      </c>
      <c r="D18" s="30">
        <v>1.8935185185185183E-3</v>
      </c>
      <c r="E18" s="17">
        <f t="shared" ref="E18:E25" si="2">IF(D18="",9,RANK(D18,$D$18:$D$25,1))</f>
        <v>5</v>
      </c>
      <c r="F18" s="7">
        <f ca="1">IF(E18=1,'declaration and points'!$B$22,IF(E18=2,'declaration and points'!$C$22,IF(E18=3,'declaration and points'!$D$22,IF(E18=4,'declaration and points'!$E$22,IF(E18=5,'declaration and points'!$F$22,IF(E18=6,'declaration and points'!$G$22,IF(E18=7,'declaration and points'!$H$22,IF(E18=8,'declaration and points'!$I$22,))))))))</f>
        <v>4</v>
      </c>
      <c r="H18" s="4" t="str">
        <f ca="1">'declaration and points'!B12</f>
        <v>So S/Cook H</v>
      </c>
      <c r="I18" s="7">
        <f ca="1">'declaration and points'!B7</f>
        <v>47</v>
      </c>
      <c r="J18" s="4" t="str">
        <f ca="1">'declaration and points'!B5</f>
        <v>Hitchen</v>
      </c>
      <c r="K18" s="30">
        <v>3.7430555555555555E-3</v>
      </c>
      <c r="L18" s="17">
        <f t="shared" ref="L18:L25" si="3">IF(K18="",9,RANK(K18,$K$18:$K$25,1))</f>
        <v>4</v>
      </c>
      <c r="M18" s="7">
        <f ca="1">IF(L18=1,'declaration and points'!$B$22,IF(L18=2,'declaration and points'!$C$22,IF(L18=3,'declaration and points'!$D$22,IF(L18=4,'declaration and points'!$E$22,IF(L18=5,'declaration and points'!$F$22,IF(L18=6,'declaration and points'!$G$22,IF(L18=7,'declaration and points'!$H$22,IF(L18=8,'declaration and points'!$I$22,))))))))</f>
        <v>5</v>
      </c>
      <c r="O18" s="4" t="str">
        <f ca="1">'declaration and points'!B13</f>
        <v>Oughton E</v>
      </c>
      <c r="P18" s="7">
        <f ca="1">'declaration and points'!B7</f>
        <v>47</v>
      </c>
      <c r="Q18" s="4" t="str">
        <f ca="1">'declaration and points'!B5</f>
        <v>Hitchen</v>
      </c>
      <c r="R18" s="16">
        <v>12.5</v>
      </c>
      <c r="S18" s="17">
        <f t="shared" ref="S18:S25" si="4">IF(R18="",9,RANK(R18,$R$18:$R$25,1))</f>
        <v>1</v>
      </c>
      <c r="T18" s="7">
        <f ca="1">IF(S18=1,'declaration and points'!$B$22,IF(S18=2,'declaration and points'!$C$22,IF(S18=3,'declaration and points'!$D$22,IF(S18=4,'declaration and points'!$E$22,IF(S18=5,'declaration and points'!$F$22,IF(S18=6,'declaration and points'!$G$22,IF(S18=7,'declaration and points'!$H$22,IF(S18=8,'declaration and points'!$I$22,))))))))</f>
        <v>8</v>
      </c>
    </row>
    <row r="19" spans="1:20">
      <c r="A19" s="4" t="str">
        <f ca="1">'declaration and points'!C11</f>
        <v>Wright E</v>
      </c>
      <c r="B19" s="7">
        <f ca="1">'declaration and points'!C7</f>
        <v>12</v>
      </c>
      <c r="C19" s="4" t="str">
        <f ca="1">'declaration and points'!C5</f>
        <v>Roundwood</v>
      </c>
      <c r="D19" s="30">
        <v>1.7777777777777776E-3</v>
      </c>
      <c r="E19" s="17">
        <f t="shared" si="2"/>
        <v>2</v>
      </c>
      <c r="F19" s="7">
        <f ca="1">IF(E19=1,'declaration and points'!$B$22,IF(E19=2,'declaration and points'!$C$22,IF(E19=3,'declaration and points'!$D$22,IF(E19=4,'declaration and points'!$E$22,IF(E19=5,'declaration and points'!$F$22,IF(E19=6,'declaration and points'!$G$22,IF(E19=7,'declaration and points'!$H$22,IF(E19=8,'declaration and points'!$I$22,))))))))</f>
        <v>7</v>
      </c>
      <c r="H19" s="4" t="str">
        <f ca="1">'declaration and points'!C12</f>
        <v>Upjohn C/ Styles N</v>
      </c>
      <c r="I19" s="7">
        <f ca="1">'declaration and points'!C7</f>
        <v>12</v>
      </c>
      <c r="J19" s="4" t="str">
        <f ca="1">'declaration and points'!C5</f>
        <v>Roundwood</v>
      </c>
      <c r="K19" s="30">
        <v>3.9942129629629633E-3</v>
      </c>
      <c r="L19" s="17">
        <f t="shared" si="3"/>
        <v>7</v>
      </c>
      <c r="M19" s="7">
        <f ca="1">IF(L19=1,'declaration and points'!$B$22,IF(L19=2,'declaration and points'!$C$22,IF(L19=3,'declaration and points'!$D$22,IF(L19=4,'declaration and points'!$E$22,IF(L19=5,'declaration and points'!$F$22,IF(L19=6,'declaration and points'!$G$22,IF(L19=7,'declaration and points'!$H$22,IF(L19=8,'declaration and points'!$I$22,))))))))</f>
        <v>2</v>
      </c>
      <c r="O19" s="4" t="str">
        <f ca="1">'declaration and points'!C13</f>
        <v>Wall I</v>
      </c>
      <c r="P19" s="7">
        <f ca="1">'declaration and points'!C7</f>
        <v>12</v>
      </c>
      <c r="Q19" s="4" t="str">
        <f ca="1">'declaration and points'!C5</f>
        <v>Roundwood</v>
      </c>
      <c r="R19" s="16">
        <v>13.8</v>
      </c>
      <c r="S19" s="17">
        <f t="shared" si="4"/>
        <v>4</v>
      </c>
      <c r="T19" s="7">
        <f ca="1">IF(S19=1,'declaration and points'!$B$22,IF(S19=2,'declaration and points'!$C$22,IF(S19=3,'declaration and points'!$D$22,IF(S19=4,'declaration and points'!$E$22,IF(S19=5,'declaration and points'!$F$22,IF(S19=6,'declaration and points'!$G$22,IF(S19=7,'declaration and points'!$H$22,IF(S19=8,'declaration and points'!$I$22,))))))))</f>
        <v>5</v>
      </c>
    </row>
    <row r="20" spans="1:20">
      <c r="A20" s="4" t="str">
        <f ca="1">'declaration and points'!D11</f>
        <v>Redman M</v>
      </c>
      <c r="B20" s="7">
        <f ca="1">'declaration and points'!D7</f>
        <v>33</v>
      </c>
      <c r="C20" s="4" t="str">
        <f ca="1">'declaration and points'!D5</f>
        <v>JFK</v>
      </c>
      <c r="D20" s="30">
        <v>2.0486111111111113E-3</v>
      </c>
      <c r="E20" s="17">
        <f t="shared" si="2"/>
        <v>8</v>
      </c>
      <c r="F20" s="7">
        <f ca="1">IF(E20=1,'declaration and points'!$B$22,IF(E20=2,'declaration and points'!$C$22,IF(E20=3,'declaration and points'!$D$22,IF(E20=4,'declaration and points'!$E$22,IF(E20=5,'declaration and points'!$F$22,IF(E20=6,'declaration and points'!$G$22,IF(E20=7,'declaration and points'!$H$22,IF(E20=8,'declaration and points'!$I$22,))))))))</f>
        <v>1</v>
      </c>
      <c r="H20" s="4" t="str">
        <f ca="1">'declaration and points'!D12</f>
        <v>Okoh J</v>
      </c>
      <c r="I20" s="7">
        <f ca="1">'declaration and points'!D7</f>
        <v>33</v>
      </c>
      <c r="J20" s="4" t="str">
        <f ca="1">'declaration and points'!D5</f>
        <v>JFK</v>
      </c>
      <c r="K20" s="30">
        <v>3.6423611111111114E-3</v>
      </c>
      <c r="L20" s="17">
        <f t="shared" si="3"/>
        <v>1</v>
      </c>
      <c r="M20" s="7">
        <f ca="1">IF(L20=1,'declaration and points'!$B$22,IF(L20=2,'declaration and points'!$C$22,IF(L20=3,'declaration and points'!$D$22,IF(L20=4,'declaration and points'!$E$22,IF(L20=5,'declaration and points'!$F$22,IF(L20=6,'declaration and points'!$G$22,IF(L20=7,'declaration and points'!$H$22,IF(L20=8,'declaration and points'!$I$22,))))))))</f>
        <v>8</v>
      </c>
      <c r="O20" s="4" t="str">
        <f ca="1">'declaration and points'!D13</f>
        <v>Ronan R</v>
      </c>
      <c r="P20" s="7">
        <f ca="1">'declaration and points'!D7</f>
        <v>33</v>
      </c>
      <c r="Q20" s="4" t="str">
        <f ca="1">'declaration and points'!D5</f>
        <v>JFK</v>
      </c>
      <c r="R20" s="16">
        <v>14.5</v>
      </c>
      <c r="S20" s="17">
        <f t="shared" si="4"/>
        <v>5</v>
      </c>
      <c r="T20" s="7">
        <f ca="1">IF(S20=1,'declaration and points'!$B$22,IF(S20=2,'declaration and points'!$C$22,IF(S20=3,'declaration and points'!$D$22,IF(S20=4,'declaration and points'!$E$22,IF(S20=5,'declaration and points'!$F$22,IF(S20=6,'declaration and points'!$G$22,IF(S20=7,'declaration and points'!$H$22,IF(S20=8,'declaration and points'!$I$22,))))))))</f>
        <v>4</v>
      </c>
    </row>
    <row r="21" spans="1:20">
      <c r="A21" s="4" t="str">
        <f ca="1">'declaration and points'!E11</f>
        <v>A.Nwogu/B.Van Thal</v>
      </c>
      <c r="B21" s="7">
        <f ca="1">'declaration and points'!E7</f>
        <v>41</v>
      </c>
      <c r="C21" s="4" t="str">
        <f ca="1">'declaration and points'!E5</f>
        <v>Dame AO</v>
      </c>
      <c r="D21" s="30">
        <v>1.8333333333333335E-3</v>
      </c>
      <c r="E21" s="17">
        <f t="shared" si="2"/>
        <v>3</v>
      </c>
      <c r="F21" s="7">
        <f ca="1">IF(E21=1,'declaration and points'!$B$22,IF(E21=2,'declaration and points'!$C$22,IF(E21=3,'declaration and points'!$D$22,IF(E21=4,'declaration and points'!$E$22,IF(E21=5,'declaration and points'!$F$22,IF(E21=6,'declaration and points'!$G$22,IF(E21=7,'declaration and points'!$H$22,IF(E21=8,'declaration and points'!$I$22,))))))))</f>
        <v>6</v>
      </c>
      <c r="H21" s="4" t="str">
        <f ca="1">'declaration and points'!E12</f>
        <v>L.Van Thal/F.Mahendran</v>
      </c>
      <c r="I21" s="7">
        <f ca="1">'declaration and points'!E7</f>
        <v>41</v>
      </c>
      <c r="J21" s="4" t="str">
        <f ca="1">'declaration and points'!E5</f>
        <v>Dame AO</v>
      </c>
      <c r="K21" s="30">
        <v>4.1562500000000002E-3</v>
      </c>
      <c r="L21" s="17">
        <f t="shared" si="3"/>
        <v>8</v>
      </c>
      <c r="M21" s="7">
        <f ca="1">IF(L21=1,'declaration and points'!$B$22,IF(L21=2,'declaration and points'!$C$22,IF(L21=3,'declaration and points'!$D$22,IF(L21=4,'declaration and points'!$E$22,IF(L21=5,'declaration and points'!$F$22,IF(L21=6,'declaration and points'!$G$22,IF(L21=7,'declaration and points'!$H$22,IF(L21=8,'declaration and points'!$I$22,))))))))</f>
        <v>1</v>
      </c>
      <c r="O21" s="4" t="str">
        <f ca="1">'declaration and points'!E13</f>
        <v>A.Reusch</v>
      </c>
      <c r="P21" s="7">
        <f ca="1">'declaration and points'!E7</f>
        <v>41</v>
      </c>
      <c r="Q21" s="4" t="str">
        <f ca="1">'declaration and points'!E5</f>
        <v>Dame AO</v>
      </c>
      <c r="R21" s="16">
        <v>13.6</v>
      </c>
      <c r="S21" s="17">
        <f t="shared" si="4"/>
        <v>3</v>
      </c>
      <c r="T21" s="7">
        <f ca="1">IF(S21=1,'declaration and points'!$B$22,IF(S21=2,'declaration and points'!$C$22,IF(S21=3,'declaration and points'!$D$22,IF(S21=4,'declaration and points'!$E$22,IF(S21=5,'declaration and points'!$F$22,IF(S21=6,'declaration and points'!$G$22,IF(S21=7,'declaration and points'!$H$22,IF(S21=8,'declaration and points'!$I$22,))))))))</f>
        <v>6</v>
      </c>
    </row>
    <row r="22" spans="1:20">
      <c r="A22" s="4" t="str">
        <f ca="1">'declaration and points'!F11</f>
        <v>A Porter, J Mealey</v>
      </c>
      <c r="B22" s="7">
        <f ca="1">'declaration and points'!F7</f>
        <v>45</v>
      </c>
      <c r="C22" s="4" t="str">
        <f ca="1">'declaration and points'!F5</f>
        <v>Habs</v>
      </c>
      <c r="D22" s="30">
        <v>1.939814814814815E-3</v>
      </c>
      <c r="E22" s="17">
        <f t="shared" si="2"/>
        <v>7</v>
      </c>
      <c r="F22" s="7">
        <f ca="1">IF(E22=1,'declaration and points'!$B$22,IF(E22=2,'declaration and points'!$C$22,IF(E22=3,'declaration and points'!$D$22,IF(E22=4,'declaration and points'!$E$22,IF(E22=5,'declaration and points'!$F$22,IF(E22=6,'declaration and points'!$G$22,IF(E22=7,'declaration and points'!$H$22,IF(E22=8,'declaration and points'!$I$22,))))))))</f>
        <v>2</v>
      </c>
      <c r="H22" s="4" t="str">
        <f ca="1">'declaration and points'!F12</f>
        <v>M Samuels</v>
      </c>
      <c r="I22" s="7">
        <f ca="1">'declaration and points'!F7</f>
        <v>45</v>
      </c>
      <c r="J22" s="4" t="str">
        <f ca="1">'declaration and points'!F5</f>
        <v>Habs</v>
      </c>
      <c r="K22" s="30">
        <v>3.6793981481481482E-3</v>
      </c>
      <c r="L22" s="17">
        <f t="shared" si="3"/>
        <v>3</v>
      </c>
      <c r="M22" s="7">
        <f ca="1">IF(L22=1,'declaration and points'!$B$22,IF(L22=2,'declaration and points'!$C$22,IF(L22=3,'declaration and points'!$D$22,IF(L22=4,'declaration and points'!$E$22,IF(L22=5,'declaration and points'!$F$22,IF(L22=6,'declaration and points'!$G$22,IF(L22=7,'declaration and points'!$H$22,IF(L22=8,'declaration and points'!$I$22,))))))))</f>
        <v>6</v>
      </c>
      <c r="O22" s="4" t="str">
        <f ca="1">'declaration and points'!F13</f>
        <v>H Kehinde</v>
      </c>
      <c r="P22" s="7">
        <f ca="1">'declaration and points'!F7</f>
        <v>45</v>
      </c>
      <c r="Q22" s="4" t="str">
        <f ca="1">'declaration and points'!F5</f>
        <v>Habs</v>
      </c>
      <c r="R22" s="16">
        <v>15.9</v>
      </c>
      <c r="S22" s="17">
        <f t="shared" si="4"/>
        <v>7</v>
      </c>
      <c r="T22" s="7">
        <f ca="1">IF(S22=1,'declaration and points'!$B$22,IF(S22=2,'declaration and points'!$C$22,IF(S22=3,'declaration and points'!$D$22,IF(S22=4,'declaration and points'!$E$22,IF(S22=5,'declaration and points'!$F$22,IF(S22=6,'declaration and points'!$G$22,IF(S22=7,'declaration and points'!$H$22,IF(S22=8,'declaration and points'!$I$22,))))))))</f>
        <v>2</v>
      </c>
    </row>
    <row r="23" spans="1:20">
      <c r="A23" s="4" t="str">
        <f ca="1">'declaration and points'!G11</f>
        <v>G Tongue</v>
      </c>
      <c r="B23" s="7">
        <f ca="1">'declaration and points'!G7</f>
        <v>52</v>
      </c>
      <c r="C23" s="4" t="str">
        <f ca="1">'declaration and points'!G5</f>
        <v>Sandringham</v>
      </c>
      <c r="D23" s="30">
        <v>1.6354166666666667E-3</v>
      </c>
      <c r="E23" s="17">
        <f t="shared" si="2"/>
        <v>1</v>
      </c>
      <c r="F23" s="7">
        <f ca="1">IF(E23=1,'declaration and points'!$B$22,IF(E23=2,'declaration and points'!$C$22,IF(E23=3,'declaration and points'!$D$22,IF(E23=4,'declaration and points'!$E$22,IF(E23=5,'declaration and points'!$F$22,IF(E23=6,'declaration and points'!$G$22,IF(E23=7,'declaration and points'!$H$22,IF(E23=8,'declaration and points'!$I$22,))))))))</f>
        <v>8</v>
      </c>
      <c r="H23" s="4" t="str">
        <f ca="1">'declaration and points'!G12</f>
        <v>N McKinstry</v>
      </c>
      <c r="I23" s="7">
        <f ca="1">'declaration and points'!G7</f>
        <v>52</v>
      </c>
      <c r="J23" s="4" t="str">
        <f ca="1">'declaration and points'!G5</f>
        <v>Sandringham</v>
      </c>
      <c r="K23" s="30">
        <v>3.8425925925925923E-3</v>
      </c>
      <c r="L23" s="17">
        <f t="shared" si="3"/>
        <v>6</v>
      </c>
      <c r="M23" s="7">
        <f ca="1">IF(L23=1,'declaration and points'!$B$22,IF(L23=2,'declaration and points'!$C$22,IF(L23=3,'declaration and points'!$D$22,IF(L23=4,'declaration and points'!$E$22,IF(L23=5,'declaration and points'!$F$22,IF(L23=6,'declaration and points'!$G$22,IF(L23=7,'declaration and points'!$H$22,IF(L23=8,'declaration and points'!$I$22,))))))))</f>
        <v>3</v>
      </c>
      <c r="O23" s="4" t="str">
        <f ca="1">'declaration and points'!G13</f>
        <v>M Wright</v>
      </c>
      <c r="P23" s="7">
        <f ca="1">'declaration and points'!G7</f>
        <v>52</v>
      </c>
      <c r="Q23" s="4" t="str">
        <f ca="1">'declaration and points'!G5</f>
        <v>Sandringham</v>
      </c>
      <c r="R23" s="16">
        <v>12.7</v>
      </c>
      <c r="S23" s="17">
        <f t="shared" si="4"/>
        <v>2</v>
      </c>
      <c r="T23" s="7">
        <f ca="1">IF(S23=1,'declaration and points'!$B$22,IF(S23=2,'declaration and points'!$C$22,IF(S23=3,'declaration and points'!$D$22,IF(S23=4,'declaration and points'!$E$22,IF(S23=5,'declaration and points'!$F$22,IF(S23=6,'declaration and points'!$G$22,IF(S23=7,'declaration and points'!$H$22,IF(S23=8,'declaration and points'!$I$22,))))))))</f>
        <v>7</v>
      </c>
    </row>
    <row r="24" spans="1:20">
      <c r="A24" s="4" t="str">
        <f ca="1">'declaration and points'!H11</f>
        <v>Hockley M</v>
      </c>
      <c r="B24" s="7">
        <f ca="1">'declaration and points'!H7</f>
        <v>59</v>
      </c>
      <c r="C24" s="4" t="str">
        <f ca="1">'declaration and points'!H5</f>
        <v>Queenswood</v>
      </c>
      <c r="D24" s="30">
        <v>1.8819444444444445E-3</v>
      </c>
      <c r="E24" s="17">
        <f t="shared" si="2"/>
        <v>4</v>
      </c>
      <c r="F24" s="7">
        <f ca="1">IF(E24=1,'declaration and points'!$B$22,IF(E24=2,'declaration and points'!$C$22,IF(E24=3,'declaration and points'!$D$22,IF(E24=4,'declaration and points'!$E$22,IF(E24=5,'declaration and points'!$F$22,IF(E24=6,'declaration and points'!$G$22,IF(E24=7,'declaration and points'!$H$22,IF(E24=8,'declaration and points'!$I$22,))))))))</f>
        <v>5</v>
      </c>
      <c r="H24" s="4" t="str">
        <f ca="1">'declaration and points'!H12</f>
        <v>Marriott I</v>
      </c>
      <c r="I24" s="7">
        <f ca="1">'declaration and points'!H7</f>
        <v>59</v>
      </c>
      <c r="J24" s="4" t="str">
        <f ca="1">'declaration and points'!H5</f>
        <v>Queenswood</v>
      </c>
      <c r="K24" s="30">
        <v>3.6539351851851854E-3</v>
      </c>
      <c r="L24" s="17">
        <f t="shared" si="3"/>
        <v>2</v>
      </c>
      <c r="M24" s="7">
        <f ca="1">IF(L24=1,'declaration and points'!$B$22,IF(L24=2,'declaration and points'!$C$22,IF(L24=3,'declaration and points'!$D$22,IF(L24=4,'declaration and points'!$E$22,IF(L24=5,'declaration and points'!$F$22,IF(L24=6,'declaration and points'!$G$22,IF(L24=7,'declaration and points'!$H$22,IF(L24=8,'declaration and points'!$I$22,))))))))</f>
        <v>7</v>
      </c>
      <c r="O24" s="4" t="str">
        <f ca="1">'declaration and points'!H13</f>
        <v>Rashid A</v>
      </c>
      <c r="P24" s="7">
        <f ca="1">'declaration and points'!H7</f>
        <v>59</v>
      </c>
      <c r="Q24" s="4" t="str">
        <f ca="1">'declaration and points'!H5</f>
        <v>Queenswood</v>
      </c>
      <c r="R24" s="16">
        <v>16.3</v>
      </c>
      <c r="S24" s="17">
        <f t="shared" si="4"/>
        <v>8</v>
      </c>
      <c r="T24" s="7">
        <f ca="1">IF(S24=1,'declaration and points'!$B$22,IF(S24=2,'declaration and points'!$C$22,IF(S24=3,'declaration and points'!$D$22,IF(S24=4,'declaration and points'!$E$22,IF(S24=5,'declaration and points'!$F$22,IF(S24=6,'declaration and points'!$G$22,IF(S24=7,'declaration and points'!$H$22,IF(S24=8,'declaration and points'!$I$22,))))))))</f>
        <v>1</v>
      </c>
    </row>
    <row r="25" spans="1:20">
      <c r="A25" s="4" t="str">
        <f ca="1">'declaration and points'!I11</f>
        <v>Annabel Lloyd-Evans Olivia Archer</v>
      </c>
      <c r="B25" s="7">
        <f ca="1">'declaration and points'!I7</f>
        <v>5</v>
      </c>
      <c r="C25" s="4" t="str">
        <f ca="1">'declaration and points'!I5</f>
        <v xml:space="preserve">Berk </v>
      </c>
      <c r="D25" s="30">
        <v>1.8981481481481482E-3</v>
      </c>
      <c r="E25" s="17">
        <f t="shared" si="2"/>
        <v>6</v>
      </c>
      <c r="F25" s="7">
        <f ca="1">IF(E25=1,'declaration and points'!$B$22,IF(E25=2,'declaration and points'!$C$22,IF(E25=3,'declaration and points'!$D$22,IF(E25=4,'declaration and points'!$E$22,IF(E25=5,'declaration and points'!$F$22,IF(E25=6,'declaration and points'!$G$22,IF(E25=7,'declaration and points'!$H$22,IF(E25=8,'declaration and points'!$I$22,))))))))</f>
        <v>3</v>
      </c>
      <c r="H25" s="4" t="str">
        <f ca="1">'declaration and points'!I12</f>
        <v>Bella Seddon Grace Connolly</v>
      </c>
      <c r="I25" s="7">
        <f ca="1">'declaration and points'!I7</f>
        <v>5</v>
      </c>
      <c r="J25" s="4" t="str">
        <f ca="1">'declaration and points'!I5</f>
        <v xml:space="preserve">Berk </v>
      </c>
      <c r="K25" s="30">
        <v>3.8379629629629627E-3</v>
      </c>
      <c r="L25" s="17">
        <f t="shared" si="3"/>
        <v>5</v>
      </c>
      <c r="M25" s="7">
        <f ca="1">IF(L25=1,'declaration and points'!$B$22,IF(L25=2,'declaration and points'!$C$22,IF(L25=3,'declaration and points'!$D$22,IF(L25=4,'declaration and points'!$E$22,IF(L25=5,'declaration and points'!$F$22,IF(L25=6,'declaration and points'!$G$22,IF(L25=7,'declaration and points'!$H$22,IF(L25=8,'declaration and points'!$I$22,))))))))</f>
        <v>4</v>
      </c>
      <c r="O25" s="4" t="str">
        <f ca="1">'declaration and points'!I13</f>
        <v>Annabel Stewart</v>
      </c>
      <c r="P25" s="7">
        <f ca="1">'declaration and points'!I7</f>
        <v>5</v>
      </c>
      <c r="Q25" s="4" t="str">
        <f ca="1">'declaration and points'!I5</f>
        <v xml:space="preserve">Berk </v>
      </c>
      <c r="R25" s="16">
        <v>15.1</v>
      </c>
      <c r="S25" s="17">
        <f t="shared" si="4"/>
        <v>6</v>
      </c>
      <c r="T25" s="7">
        <f ca="1">IF(S25=1,'declaration and points'!$B$22,IF(S25=2,'declaration and points'!$C$22,IF(S25=3,'declaration and points'!$D$22,IF(S25=4,'declaration and points'!$E$22,IF(S25=5,'declaration and points'!$F$22,IF(S25=6,'declaration and points'!$G$22,IF(S25=7,'declaration and points'!$H$22,IF(S25=8,'declaration and points'!$I$22,))))))))</f>
        <v>3</v>
      </c>
    </row>
    <row r="26" spans="1:20">
      <c r="E26" s="1"/>
      <c r="L26" s="1"/>
      <c r="S26" s="1"/>
    </row>
    <row r="27" spans="1:20">
      <c r="A27" s="2" t="str">
        <f ca="1">'declaration and points'!A14</f>
        <v>Long jump</v>
      </c>
      <c r="H27" s="2" t="str">
        <f ca="1">'declaration and points'!A15</f>
        <v>High jump</v>
      </c>
      <c r="O27" s="2" t="str">
        <f ca="1">'declaration and points'!A17</f>
        <v>Javelin</v>
      </c>
    </row>
    <row r="28" spans="1:20">
      <c r="A28" s="4" t="s">
        <v>121</v>
      </c>
      <c r="B28" s="7" t="s">
        <v>17</v>
      </c>
      <c r="C28" s="4" t="s">
        <v>3</v>
      </c>
      <c r="D28" s="4" t="s">
        <v>125</v>
      </c>
      <c r="E28" s="4" t="s">
        <v>123</v>
      </c>
      <c r="F28" s="4" t="s">
        <v>124</v>
      </c>
      <c r="H28" s="4" t="s">
        <v>121</v>
      </c>
      <c r="I28" s="7" t="s">
        <v>17</v>
      </c>
      <c r="J28" s="4" t="s">
        <v>3</v>
      </c>
      <c r="K28" s="4" t="s">
        <v>126</v>
      </c>
      <c r="L28" s="4" t="s">
        <v>123</v>
      </c>
      <c r="M28" s="4" t="s">
        <v>124</v>
      </c>
      <c r="O28" s="4" t="s">
        <v>121</v>
      </c>
      <c r="P28" s="7" t="s">
        <v>17</v>
      </c>
      <c r="Q28" s="4" t="s">
        <v>3</v>
      </c>
      <c r="R28" s="4" t="s">
        <v>125</v>
      </c>
      <c r="S28" s="4" t="s">
        <v>123</v>
      </c>
      <c r="T28" s="4" t="s">
        <v>124</v>
      </c>
    </row>
    <row r="29" spans="1:20">
      <c r="A29" s="4" t="str">
        <f ca="1">'declaration and points'!B14</f>
        <v>Oughton E</v>
      </c>
      <c r="B29" s="7">
        <f ca="1">'declaration and points'!B7</f>
        <v>47</v>
      </c>
      <c r="C29" s="4" t="str">
        <f ca="1">'declaration and points'!B5</f>
        <v>Hitchen</v>
      </c>
      <c r="D29" s="22">
        <v>4.09</v>
      </c>
      <c r="E29" s="17">
        <f t="shared" ref="E29:E36" si="5">IF(D29="",9,RANK(D29,$D$29:$D$36,0))</f>
        <v>6</v>
      </c>
      <c r="F29" s="7">
        <f ca="1">IF(E29=1,'declaration and points'!$B$22,IF(E29=2,'declaration and points'!$C$22,IF(E29=3,'declaration and points'!$D$22,IF(E29=4,'declaration and points'!$E$22,IF(E29=5,'declaration and points'!$F$22,IF(E29=6,'declaration and points'!$G$22,IF(E29=7,'declaration and points'!$H$22,IF(E29=8,'declaration and points'!$I$22,))))))))</f>
        <v>3</v>
      </c>
      <c r="H29" s="4" t="str">
        <f ca="1">'declaration and points'!B15</f>
        <v xml:space="preserve">Clulow F </v>
      </c>
      <c r="I29" s="7">
        <f ca="1">'declaration and points'!B7</f>
        <v>47</v>
      </c>
      <c r="J29" s="4" t="str">
        <f ca="1">'declaration and points'!B5</f>
        <v>Hitchen</v>
      </c>
      <c r="K29" s="22">
        <v>1.31</v>
      </c>
      <c r="L29" s="17">
        <f t="shared" ref="L29:L36" si="6">IF(K29="",9,RANK(K29,$K$29:$K$36,0))</f>
        <v>2</v>
      </c>
      <c r="M29" s="7">
        <v>6.5</v>
      </c>
      <c r="O29" s="4" t="str">
        <f ca="1">'declaration and points'!B17</f>
        <v>Koumourou N</v>
      </c>
      <c r="P29" s="7">
        <f ca="1">'declaration and points'!B7</f>
        <v>47</v>
      </c>
      <c r="Q29" s="4" t="str">
        <f ca="1">'declaration and points'!B5</f>
        <v>Hitchen</v>
      </c>
      <c r="R29" s="22">
        <v>23.1</v>
      </c>
      <c r="S29" s="17">
        <f t="shared" ref="S29:S36" si="7">IF(R29="",9,RANK(R29,$R$29:$R$36,0))</f>
        <v>1</v>
      </c>
      <c r="T29" s="7">
        <f ca="1">IF(S29=1,'declaration and points'!$B$22,IF(S29=2,'declaration and points'!$C$22,IF(S29=3,'declaration and points'!$D$22,IF(S29=4,'declaration and points'!$E$22,IF(S29=5,'declaration and points'!$F$22,IF(S29=6,'declaration and points'!$G$22,IF(S29=7,'declaration and points'!$H$22,IF(S29=8,'declaration and points'!$I$22,))))))))</f>
        <v>8</v>
      </c>
    </row>
    <row r="30" spans="1:20">
      <c r="A30" s="4" t="str">
        <f ca="1">'declaration and points'!C14</f>
        <v>Josse E</v>
      </c>
      <c r="B30" s="7">
        <f ca="1">'declaration and points'!C7</f>
        <v>12</v>
      </c>
      <c r="C30" s="4" t="str">
        <f ca="1">'declaration and points'!C5</f>
        <v>Roundwood</v>
      </c>
      <c r="D30" s="22">
        <v>4.3</v>
      </c>
      <c r="E30" s="17">
        <f t="shared" si="5"/>
        <v>4</v>
      </c>
      <c r="F30" s="7">
        <f ca="1">IF(E30=1,'declaration and points'!$B$22,IF(E30=2,'declaration and points'!$C$22,IF(E30=3,'declaration and points'!$D$22,IF(E30=4,'declaration and points'!$E$22,IF(E30=5,'declaration and points'!$F$22,IF(E30=6,'declaration and points'!$G$22,IF(E30=7,'declaration and points'!$H$22,IF(E30=8,'declaration and points'!$I$22,))))))))</f>
        <v>5</v>
      </c>
      <c r="H30" s="4" t="str">
        <f ca="1">'declaration and points'!C15</f>
        <v>McDavitt A</v>
      </c>
      <c r="I30" s="7">
        <f ca="1">'declaration and points'!C7</f>
        <v>12</v>
      </c>
      <c r="J30" s="4" t="str">
        <f ca="1">'declaration and points'!C5</f>
        <v>Roundwood</v>
      </c>
      <c r="K30" s="22">
        <v>1.28</v>
      </c>
      <c r="L30" s="17">
        <f t="shared" si="6"/>
        <v>6</v>
      </c>
      <c r="M30" s="7">
        <f ca="1">IF(L30=1,'declaration and points'!$B$22,IF(L30=2,'declaration and points'!$C$22,IF(L30=3,'declaration and points'!$D$22,IF(L30=4,'declaration and points'!$E$22,IF(L30=5,'declaration and points'!$F$22,IF(L30=6,'declaration and points'!$G$22,IF(L30=7,'declaration and points'!$H$22,IF(L30=8,'declaration and points'!$I$22,))))))))</f>
        <v>3</v>
      </c>
      <c r="O30" s="4" t="str">
        <f ca="1">'declaration and points'!C17</f>
        <v xml:space="preserve">Borovicanin N </v>
      </c>
      <c r="P30" s="7">
        <f ca="1">'declaration and points'!C7</f>
        <v>12</v>
      </c>
      <c r="Q30" s="4" t="str">
        <f ca="1">'declaration and points'!C5</f>
        <v>Roundwood</v>
      </c>
      <c r="R30" s="22">
        <v>19</v>
      </c>
      <c r="S30" s="17">
        <f t="shared" si="7"/>
        <v>3</v>
      </c>
      <c r="T30" s="7">
        <f ca="1">IF(S30=1,'declaration and points'!$B$22,IF(S30=2,'declaration and points'!$C$22,IF(S30=3,'declaration and points'!$D$22,IF(S30=4,'declaration and points'!$E$22,IF(S30=5,'declaration and points'!$F$22,IF(S30=6,'declaration and points'!$G$22,IF(S30=7,'declaration and points'!$H$22,IF(S30=8,'declaration and points'!$I$22,))))))))</f>
        <v>6</v>
      </c>
    </row>
    <row r="31" spans="1:20">
      <c r="A31" s="4" t="str">
        <f ca="1">'declaration and points'!D14</f>
        <v>Bruner T</v>
      </c>
      <c r="B31" s="7">
        <f ca="1">'declaration and points'!D7</f>
        <v>33</v>
      </c>
      <c r="C31" s="4" t="str">
        <f ca="1">'declaration and points'!D5</f>
        <v>JFK</v>
      </c>
      <c r="D31" s="22">
        <v>4.33</v>
      </c>
      <c r="E31" s="17">
        <f t="shared" si="5"/>
        <v>3</v>
      </c>
      <c r="F31" s="7">
        <f ca="1">IF(E31=1,'declaration and points'!$B$22,IF(E31=2,'declaration and points'!$C$22,IF(E31=3,'declaration and points'!$D$22,IF(E31=4,'declaration and points'!$E$22,IF(E31=5,'declaration and points'!$F$22,IF(E31=6,'declaration and points'!$G$22,IF(E31=7,'declaration and points'!$H$22,IF(E31=8,'declaration and points'!$I$22,))))))))</f>
        <v>6</v>
      </c>
      <c r="H31" s="4" t="str">
        <f ca="1">'declaration and points'!D15</f>
        <v>Topping L</v>
      </c>
      <c r="I31" s="7">
        <f ca="1">'declaration and points'!D7</f>
        <v>33</v>
      </c>
      <c r="J31" s="4" t="str">
        <f ca="1">'declaration and points'!D5</f>
        <v>JFK</v>
      </c>
      <c r="K31" s="22">
        <v>1.31</v>
      </c>
      <c r="L31" s="17">
        <f t="shared" si="6"/>
        <v>2</v>
      </c>
      <c r="M31" s="7">
        <v>4</v>
      </c>
      <c r="O31" s="4" t="str">
        <f ca="1">'declaration and points'!D17</f>
        <v>Cowman Daly J</v>
      </c>
      <c r="P31" s="7">
        <f ca="1">'declaration and points'!D7</f>
        <v>33</v>
      </c>
      <c r="Q31" s="4" t="str">
        <f ca="1">'declaration and points'!D5</f>
        <v>JFK</v>
      </c>
      <c r="R31" s="22">
        <v>16.739999999999998</v>
      </c>
      <c r="S31" s="17">
        <f t="shared" si="7"/>
        <v>5</v>
      </c>
      <c r="T31" s="7">
        <f ca="1">IF(S31=1,'declaration and points'!$B$22,IF(S31=2,'declaration and points'!$C$22,IF(S31=3,'declaration and points'!$D$22,IF(S31=4,'declaration and points'!$E$22,IF(S31=5,'declaration and points'!$F$22,IF(S31=6,'declaration and points'!$G$22,IF(S31=7,'declaration and points'!$H$22,IF(S31=8,'declaration and points'!$I$22,))))))))</f>
        <v>4</v>
      </c>
    </row>
    <row r="32" spans="1:20">
      <c r="A32" s="4" t="str">
        <f ca="1">'declaration and points'!E14</f>
        <v>I.Brasnett</v>
      </c>
      <c r="B32" s="7">
        <f ca="1">'declaration and points'!E7</f>
        <v>41</v>
      </c>
      <c r="C32" s="4" t="str">
        <f ca="1">'declaration and points'!E5</f>
        <v>Dame AO</v>
      </c>
      <c r="D32" s="22">
        <v>4.46</v>
      </c>
      <c r="E32" s="17">
        <f t="shared" si="5"/>
        <v>2</v>
      </c>
      <c r="F32" s="7">
        <f ca="1">IF(E32=1,'declaration and points'!$B$22,IF(E32=2,'declaration and points'!$C$22,IF(E32=3,'declaration and points'!$D$22,IF(E32=4,'declaration and points'!$E$22,IF(E32=5,'declaration and points'!$F$22,IF(E32=6,'declaration and points'!$G$22,IF(E32=7,'declaration and points'!$H$22,IF(E32=8,'declaration and points'!$I$22,))))))))</f>
        <v>7</v>
      </c>
      <c r="H32" s="4" t="str">
        <f ca="1">'declaration and points'!E15</f>
        <v>I.Xavier</v>
      </c>
      <c r="I32" s="7">
        <f ca="1">'declaration and points'!E7</f>
        <v>41</v>
      </c>
      <c r="J32" s="4" t="str">
        <f ca="1">'declaration and points'!E5</f>
        <v>Dame AO</v>
      </c>
      <c r="K32" s="22">
        <v>1.34</v>
      </c>
      <c r="L32" s="17">
        <f t="shared" si="6"/>
        <v>1</v>
      </c>
      <c r="M32" s="7">
        <f ca="1">IF(L32=1,'declaration and points'!$B$22,IF(L32=2,'declaration and points'!$C$22,IF(L32=3,'declaration and points'!$D$22,IF(L32=4,'declaration and points'!$E$22,IF(L32=5,'declaration and points'!$F$22,IF(L32=6,'declaration and points'!$G$22,IF(L32=7,'declaration and points'!$H$22,IF(L32=8,'declaration and points'!$I$22,))))))))</f>
        <v>8</v>
      </c>
      <c r="O32" s="4" t="str">
        <f ca="1">'declaration and points'!E17</f>
        <v>R.Goyal</v>
      </c>
      <c r="P32" s="7">
        <f ca="1">'declaration and points'!E7</f>
        <v>41</v>
      </c>
      <c r="Q32" s="4" t="str">
        <f ca="1">'declaration and points'!E5</f>
        <v>Dame AO</v>
      </c>
      <c r="R32" s="22">
        <v>17.71</v>
      </c>
      <c r="S32" s="17">
        <f t="shared" si="7"/>
        <v>4</v>
      </c>
      <c r="T32" s="7">
        <f ca="1">IF(S32=1,'declaration and points'!$B$22,IF(S32=2,'declaration and points'!$C$22,IF(S32=3,'declaration and points'!$D$22,IF(S32=4,'declaration and points'!$E$22,IF(S32=5,'declaration and points'!$F$22,IF(S32=6,'declaration and points'!$G$22,IF(S32=7,'declaration and points'!$H$22,IF(S32=8,'declaration and points'!$I$22,))))))))</f>
        <v>5</v>
      </c>
    </row>
    <row r="33" spans="1:20">
      <c r="A33" s="4" t="str">
        <f ca="1">'declaration and points'!F14</f>
        <v>T Elegbe</v>
      </c>
      <c r="B33" s="7">
        <f ca="1">'declaration and points'!F7</f>
        <v>45</v>
      </c>
      <c r="C33" s="4" t="str">
        <f ca="1">'declaration and points'!F5</f>
        <v>Habs</v>
      </c>
      <c r="D33" s="22">
        <v>4.5599999999999996</v>
      </c>
      <c r="E33" s="17">
        <f t="shared" si="5"/>
        <v>1</v>
      </c>
      <c r="F33" s="7">
        <f ca="1">IF(E33=1,'declaration and points'!$B$22,IF(E33=2,'declaration and points'!$C$22,IF(E33=3,'declaration and points'!$D$22,IF(E33=4,'declaration and points'!$E$22,IF(E33=5,'declaration and points'!$F$22,IF(E33=6,'declaration and points'!$G$22,IF(E33=7,'declaration and points'!$H$22,IF(E33=8,'declaration and points'!$I$22,))))))))</f>
        <v>8</v>
      </c>
      <c r="H33" s="4" t="str">
        <f ca="1">'declaration and points'!F15</f>
        <v>A Thomson</v>
      </c>
      <c r="I33" s="7">
        <f ca="1">'declaration and points'!F7</f>
        <v>45</v>
      </c>
      <c r="J33" s="4" t="str">
        <f ca="1">'declaration and points'!F5</f>
        <v>Habs</v>
      </c>
      <c r="K33" s="22">
        <v>1.25</v>
      </c>
      <c r="L33" s="17">
        <f t="shared" si="6"/>
        <v>7</v>
      </c>
      <c r="M33" s="7">
        <v>2</v>
      </c>
      <c r="O33" s="4" t="str">
        <f ca="1">'declaration and points'!F17</f>
        <v>E Frenchman</v>
      </c>
      <c r="P33" s="7">
        <f ca="1">'declaration and points'!F7</f>
        <v>45</v>
      </c>
      <c r="Q33" s="4" t="str">
        <f ca="1">'declaration and points'!F5</f>
        <v>Habs</v>
      </c>
      <c r="R33" s="22">
        <v>13.67</v>
      </c>
      <c r="S33" s="17">
        <f t="shared" si="7"/>
        <v>6</v>
      </c>
      <c r="T33" s="7">
        <f ca="1">IF(S33=1,'declaration and points'!$B$22,IF(S33=2,'declaration and points'!$C$22,IF(S33=3,'declaration and points'!$D$22,IF(S33=4,'declaration and points'!$E$22,IF(S33=5,'declaration and points'!$F$22,IF(S33=6,'declaration and points'!$G$22,IF(S33=7,'declaration and points'!$H$22,IF(S33=8,'declaration and points'!$I$22,))))))))</f>
        <v>3</v>
      </c>
    </row>
    <row r="34" spans="1:20">
      <c r="A34" s="4" t="str">
        <f ca="1">'declaration and points'!G14</f>
        <v>M Wright</v>
      </c>
      <c r="B34" s="7">
        <f ca="1">'declaration and points'!G7</f>
        <v>52</v>
      </c>
      <c r="C34" s="4" t="str">
        <f ca="1">'declaration and points'!G5</f>
        <v>Sandringham</v>
      </c>
      <c r="D34" s="22">
        <v>3.93</v>
      </c>
      <c r="E34" s="17">
        <f t="shared" si="5"/>
        <v>7</v>
      </c>
      <c r="F34" s="7">
        <f ca="1">IF(E34=1,'declaration and points'!$B$22,IF(E34=2,'declaration and points'!$C$22,IF(E34=3,'declaration and points'!$D$22,IF(E34=4,'declaration and points'!$E$22,IF(E34=5,'declaration and points'!$F$22,IF(E34=6,'declaration and points'!$G$22,IF(E34=7,'declaration and points'!$H$22,IF(E34=8,'declaration and points'!$I$22,))))))))</f>
        <v>2</v>
      </c>
      <c r="H34" s="4" t="str">
        <f ca="1">'declaration and points'!G15</f>
        <v>L Kynaston</v>
      </c>
      <c r="I34" s="7">
        <f ca="1">'declaration and points'!G7</f>
        <v>52</v>
      </c>
      <c r="J34" s="4" t="str">
        <f ca="1">'declaration and points'!G5</f>
        <v>Sandringham</v>
      </c>
      <c r="K34" s="22">
        <v>1.31</v>
      </c>
      <c r="L34" s="17">
        <f t="shared" si="6"/>
        <v>2</v>
      </c>
      <c r="M34" s="7">
        <v>6.5</v>
      </c>
      <c r="O34" s="4" t="str">
        <f ca="1">'declaration and points'!G17</f>
        <v>T Flynn</v>
      </c>
      <c r="P34" s="7">
        <f ca="1">'declaration and points'!G7</f>
        <v>52</v>
      </c>
      <c r="Q34" s="4" t="str">
        <f ca="1">'declaration and points'!G5</f>
        <v>Sandringham</v>
      </c>
      <c r="R34" s="22">
        <v>13.04</v>
      </c>
      <c r="S34" s="17">
        <f t="shared" si="7"/>
        <v>7</v>
      </c>
      <c r="T34" s="7">
        <f ca="1">IF(S34=1,'declaration and points'!$B$22,IF(S34=2,'declaration and points'!$C$22,IF(S34=3,'declaration and points'!$D$22,IF(S34=4,'declaration and points'!$E$22,IF(S34=5,'declaration and points'!$F$22,IF(S34=6,'declaration and points'!$G$22,IF(S34=7,'declaration and points'!$H$22,IF(S34=8,'declaration and points'!$I$22,))))))))</f>
        <v>2</v>
      </c>
    </row>
    <row r="35" spans="1:20">
      <c r="A35" s="4" t="str">
        <f ca="1">'declaration and points'!H14</f>
        <v>Hobson E</v>
      </c>
      <c r="B35" s="7">
        <f ca="1">'declaration and points'!H7</f>
        <v>59</v>
      </c>
      <c r="C35" s="4" t="str">
        <f ca="1">'declaration and points'!H5</f>
        <v>Queenswood</v>
      </c>
      <c r="D35" s="22">
        <v>3.26</v>
      </c>
      <c r="E35" s="17">
        <f t="shared" si="5"/>
        <v>8</v>
      </c>
      <c r="F35" s="7">
        <f ca="1">IF(E35=1,'declaration and points'!$B$22,IF(E35=2,'declaration and points'!$C$22,IF(E35=3,'declaration and points'!$D$22,IF(E35=4,'declaration and points'!$E$22,IF(E35=5,'declaration and points'!$F$22,IF(E35=6,'declaration and points'!$G$22,IF(E35=7,'declaration and points'!$H$22,IF(E35=8,'declaration and points'!$I$22,))))))))</f>
        <v>1</v>
      </c>
      <c r="H35" s="4" t="str">
        <f ca="1">'declaration and points'!H15</f>
        <v>Clements C</v>
      </c>
      <c r="I35" s="7">
        <f ca="1">'declaration and points'!H7</f>
        <v>59</v>
      </c>
      <c r="J35" s="4" t="str">
        <f ca="1">'declaration and points'!H5</f>
        <v>Queenswood</v>
      </c>
      <c r="K35" s="22">
        <v>1.31</v>
      </c>
      <c r="L35" s="17">
        <f t="shared" si="6"/>
        <v>2</v>
      </c>
      <c r="M35" s="7">
        <v>5</v>
      </c>
      <c r="O35" s="4" t="str">
        <f ca="1">'declaration and points'!H17</f>
        <v>Berry A</v>
      </c>
      <c r="P35" s="7">
        <f ca="1">'declaration and points'!H7</f>
        <v>59</v>
      </c>
      <c r="Q35" s="4" t="str">
        <f ca="1">'declaration and points'!H5</f>
        <v>Queenswood</v>
      </c>
      <c r="R35" s="22">
        <v>12.24</v>
      </c>
      <c r="S35" s="17">
        <f t="shared" si="7"/>
        <v>8</v>
      </c>
      <c r="T35" s="7">
        <f ca="1">IF(S35=1,'declaration and points'!$B$22,IF(S35=2,'declaration and points'!$C$22,IF(S35=3,'declaration and points'!$D$22,IF(S35=4,'declaration and points'!$E$22,IF(S35=5,'declaration and points'!$F$22,IF(S35=6,'declaration and points'!$G$22,IF(S35=7,'declaration and points'!$H$22,IF(S35=8,'declaration and points'!$I$22,))))))))</f>
        <v>1</v>
      </c>
    </row>
    <row r="36" spans="1:20">
      <c r="A36" s="4" t="str">
        <f ca="1">'declaration and points'!I14</f>
        <v>Tessa Williams</v>
      </c>
      <c r="B36" s="7">
        <f ca="1">'declaration and points'!I7</f>
        <v>5</v>
      </c>
      <c r="C36" s="4" t="str">
        <f ca="1">'declaration and points'!I5</f>
        <v xml:space="preserve">Berk </v>
      </c>
      <c r="D36" s="22">
        <v>4.28</v>
      </c>
      <c r="E36" s="17">
        <f t="shared" si="5"/>
        <v>5</v>
      </c>
      <c r="F36" s="7">
        <f ca="1">IF(E36=1,'declaration and points'!$B$22,IF(E36=2,'declaration and points'!$C$22,IF(E36=3,'declaration and points'!$D$22,IF(E36=4,'declaration and points'!$E$22,IF(E36=5,'declaration and points'!$F$22,IF(E36=6,'declaration and points'!$G$22,IF(E36=7,'declaration and points'!$H$22,IF(E36=8,'declaration and points'!$I$22,))))))))</f>
        <v>4</v>
      </c>
      <c r="H36" s="4" t="str">
        <f ca="1">'declaration and points'!I15</f>
        <v>Isla Doubal</v>
      </c>
      <c r="I36" s="7">
        <f ca="1">'declaration and points'!I7</f>
        <v>5</v>
      </c>
      <c r="J36" s="4" t="str">
        <f ca="1">'declaration and points'!I5</f>
        <v xml:space="preserve">Berk </v>
      </c>
      <c r="K36" s="22">
        <v>0</v>
      </c>
      <c r="L36" s="17">
        <f t="shared" si="6"/>
        <v>8</v>
      </c>
      <c r="M36" s="7">
        <v>0</v>
      </c>
      <c r="O36" s="4" t="str">
        <f ca="1">'declaration and points'!I17</f>
        <v>Edie Stanley</v>
      </c>
      <c r="P36" s="7">
        <f ca="1">'declaration and points'!I7</f>
        <v>5</v>
      </c>
      <c r="Q36" s="4" t="str">
        <f ca="1">'declaration and points'!I5</f>
        <v xml:space="preserve">Berk </v>
      </c>
      <c r="R36" s="22">
        <v>20.07</v>
      </c>
      <c r="S36" s="17">
        <f t="shared" si="7"/>
        <v>2</v>
      </c>
      <c r="T36" s="7">
        <f ca="1">IF(S36=1,'declaration and points'!$B$22,IF(S36=2,'declaration and points'!$C$22,IF(S36=3,'declaration and points'!$D$22,IF(S36=4,'declaration and points'!$E$22,IF(S36=5,'declaration and points'!$F$22,IF(S36=6,'declaration and points'!$G$22,IF(S36=7,'declaration and points'!$H$22,IF(S36=8,'declaration and points'!$I$22,))))))))</f>
        <v>7</v>
      </c>
    </row>
    <row r="37" spans="1:20">
      <c r="E37" s="1"/>
      <c r="L37" s="1"/>
      <c r="S37" s="1"/>
    </row>
    <row r="38" spans="1:20">
      <c r="A38" s="2" t="str">
        <f ca="1">'declaration and points'!A18</f>
        <v>Shot</v>
      </c>
      <c r="H38" s="2" t="str">
        <f ca="1">'declaration and points'!A19</f>
        <v>Discus</v>
      </c>
      <c r="O38" s="2" t="s">
        <v>127</v>
      </c>
    </row>
    <row r="39" spans="1:20">
      <c r="A39" s="4" t="s">
        <v>121</v>
      </c>
      <c r="B39" s="7" t="s">
        <v>17</v>
      </c>
      <c r="C39" s="4" t="s">
        <v>3</v>
      </c>
      <c r="D39" s="4" t="s">
        <v>125</v>
      </c>
      <c r="E39" s="4" t="s">
        <v>123</v>
      </c>
      <c r="F39" s="4" t="s">
        <v>124</v>
      </c>
      <c r="H39" s="4" t="s">
        <v>121</v>
      </c>
      <c r="I39" s="7" t="s">
        <v>17</v>
      </c>
      <c r="J39" s="4" t="s">
        <v>3</v>
      </c>
      <c r="K39" s="4" t="s">
        <v>125</v>
      </c>
      <c r="L39" s="4" t="s">
        <v>123</v>
      </c>
      <c r="M39" s="4" t="s">
        <v>124</v>
      </c>
      <c r="P39" s="7" t="s">
        <v>17</v>
      </c>
      <c r="Q39" s="4" t="s">
        <v>3</v>
      </c>
      <c r="R39" s="4" t="s">
        <v>122</v>
      </c>
      <c r="S39" s="4" t="s">
        <v>123</v>
      </c>
      <c r="T39" s="4" t="s">
        <v>124</v>
      </c>
    </row>
    <row r="40" spans="1:20">
      <c r="A40" s="4" t="str">
        <f ca="1">'declaration and points'!B18</f>
        <v>Hibbins E</v>
      </c>
      <c r="B40" s="7">
        <f ca="1">'declaration and points'!B7</f>
        <v>47</v>
      </c>
      <c r="C40" s="4" t="str">
        <f ca="1">'declaration and points'!B5</f>
        <v>Hitchen</v>
      </c>
      <c r="D40" s="22">
        <v>6.79</v>
      </c>
      <c r="E40" s="17">
        <f t="shared" ref="E40:E47" si="8">IF(D40="",9,RANK(D40,$D$40:$D$47,0))</f>
        <v>7</v>
      </c>
      <c r="F40" s="7">
        <f ca="1">IF(E40=1,'declaration and points'!$B$22,IF(E40=2,'declaration and points'!$C$22,IF(E40=3,'declaration and points'!$D$22,IF(E40=4,'declaration and points'!$E$22,IF(E40=5,'declaration and points'!$F$22,IF(E40=6,'declaration and points'!$G$22,IF(E40=7,'declaration and points'!$H$22,IF(E40=8,'declaration and points'!$I$22,))))))))</f>
        <v>2</v>
      </c>
      <c r="H40" s="4" t="str">
        <f ca="1">'declaration and points'!B19</f>
        <v>Hobbs-Morris I</v>
      </c>
      <c r="I40" s="7">
        <f ca="1">'declaration and points'!B7</f>
        <v>47</v>
      </c>
      <c r="J40" s="4" t="str">
        <f ca="1">'declaration and points'!B5</f>
        <v>Hitchen</v>
      </c>
      <c r="K40" s="22">
        <v>17.57</v>
      </c>
      <c r="L40" s="17">
        <f t="shared" ref="L40:L47" si="9">IF(K40="",9,RANK(K40,$K$40:$K$47,0))</f>
        <v>3</v>
      </c>
      <c r="M40" s="7">
        <f ca="1">IF(L40=1,'declaration and points'!$B$22,IF(L40=2,'declaration and points'!$C$22,IF(L40=3,'declaration and points'!$D$22,IF(L40=4,'declaration and points'!$E$22,IF(L40=5,'declaration and points'!$F$22,IF(L40=6,'declaration and points'!$G$22,IF(L40=7,'declaration and points'!$H$22,IF(L40=8,'declaration and points'!$I$22,))))))))</f>
        <v>6</v>
      </c>
      <c r="P40" s="7">
        <f ca="1">'declaration and points'!B7</f>
        <v>47</v>
      </c>
      <c r="Q40" s="4" t="str">
        <f ca="1">'declaration and points'!B5</f>
        <v>Hitchen</v>
      </c>
      <c r="R40" s="16">
        <v>57.2</v>
      </c>
      <c r="S40" s="17">
        <f t="shared" ref="S40:S47" si="10">IF(R40="",9,RANK(R40,$R$40:$R$47,1))</f>
        <v>7</v>
      </c>
      <c r="T40" s="7">
        <f ca="1">IF(S40=1,'declaration and points'!$B$23,IF(S40=2,'declaration and points'!$C$23,IF(S40=3,'declaration and points'!$D$23,IF(S40=4,'declaration and points'!$E$23,IF(S40=5,'declaration and points'!$F$23,IF(S40=6,'declaration and points'!$G$23,IF(S40=7,'declaration and points'!$H$23,IF(S40=8,'declaration and points'!$I$23,))))))))</f>
        <v>2</v>
      </c>
    </row>
    <row r="41" spans="1:20">
      <c r="A41" s="4" t="str">
        <f ca="1">'declaration and points'!C18</f>
        <v>Wall I</v>
      </c>
      <c r="B41" s="7">
        <f ca="1">'declaration and points'!C7</f>
        <v>12</v>
      </c>
      <c r="C41" s="4" t="str">
        <f ca="1">'declaration and points'!C5</f>
        <v>Roundwood</v>
      </c>
      <c r="D41" s="22">
        <v>9.1</v>
      </c>
      <c r="E41" s="17">
        <f t="shared" si="8"/>
        <v>1</v>
      </c>
      <c r="F41" s="7">
        <f ca="1">IF(E41=1,'declaration and points'!$B$22,IF(E41=2,'declaration and points'!$C$22,IF(E41=3,'declaration and points'!$D$22,IF(E41=4,'declaration and points'!$E$22,IF(E41=5,'declaration and points'!$F$22,IF(E41=6,'declaration and points'!$G$22,IF(E41=7,'declaration and points'!$H$22,IF(E41=8,'declaration and points'!$I$22,))))))))</f>
        <v>8</v>
      </c>
      <c r="H41" s="4" t="str">
        <f ca="1">'declaration and points'!C19</f>
        <v>Wright E</v>
      </c>
      <c r="I41" s="7">
        <f ca="1">'declaration and points'!C7</f>
        <v>12</v>
      </c>
      <c r="J41" s="4" t="str">
        <f ca="1">'declaration and points'!C5</f>
        <v>Roundwood</v>
      </c>
      <c r="K41" s="22">
        <v>12.82</v>
      </c>
      <c r="L41" s="17">
        <f t="shared" si="9"/>
        <v>8</v>
      </c>
      <c r="M41" s="7">
        <f ca="1">IF(L41=1,'declaration and points'!$B$22,IF(L41=2,'declaration and points'!$C$22,IF(L41=3,'declaration and points'!$D$22,IF(L41=4,'declaration and points'!$E$22,IF(L41=5,'declaration and points'!$F$22,IF(L41=6,'declaration and points'!$G$22,IF(L41=7,'declaration and points'!$H$22,IF(L41=8,'declaration and points'!$I$22,))))))))</f>
        <v>1</v>
      </c>
      <c r="P41" s="7">
        <f ca="1">'declaration and points'!C7</f>
        <v>12</v>
      </c>
      <c r="Q41" s="4" t="str">
        <f ca="1">'declaration and points'!C5</f>
        <v>Roundwood</v>
      </c>
      <c r="R41" s="16">
        <v>55.1</v>
      </c>
      <c r="S41" s="17">
        <f t="shared" si="10"/>
        <v>2</v>
      </c>
      <c r="T41" s="7">
        <f ca="1">IF(S41=1,'declaration and points'!$B$23,IF(S41=2,'declaration and points'!$C$23,IF(S41=3,'declaration and points'!$D$23,IF(S41=4,'declaration and points'!$E$23,IF(S41=5,'declaration and points'!$F$23,IF(S41=6,'declaration and points'!$G$23,IF(S41=7,'declaration and points'!$H$23,IF(S41=8,'declaration and points'!$I$23,))))))))</f>
        <v>7</v>
      </c>
    </row>
    <row r="42" spans="1:20">
      <c r="A42" s="4" t="str">
        <f ca="1">'declaration and points'!D18</f>
        <v>Kehinde T</v>
      </c>
      <c r="B42" s="7">
        <f ca="1">'declaration and points'!D7</f>
        <v>33</v>
      </c>
      <c r="C42" s="4" t="str">
        <f ca="1">'declaration and points'!D5</f>
        <v>JFK</v>
      </c>
      <c r="D42" s="22">
        <v>7.72</v>
      </c>
      <c r="E42" s="17">
        <f t="shared" si="8"/>
        <v>4</v>
      </c>
      <c r="F42" s="7">
        <f ca="1">IF(E42=1,'declaration and points'!$B$22,IF(E42=2,'declaration and points'!$C$22,IF(E42=3,'declaration and points'!$D$22,IF(E42=4,'declaration and points'!$E$22,IF(E42=5,'declaration and points'!$F$22,IF(E42=6,'declaration and points'!$G$22,IF(E42=7,'declaration and points'!$H$22,IF(E42=8,'declaration and points'!$I$22,))))))))</f>
        <v>5</v>
      </c>
      <c r="H42" s="4" t="str">
        <f ca="1">'declaration and points'!D19</f>
        <v>Faponle E</v>
      </c>
      <c r="I42" s="7">
        <f ca="1">'declaration and points'!D7</f>
        <v>33</v>
      </c>
      <c r="J42" s="4" t="str">
        <f ca="1">'declaration and points'!D5</f>
        <v>JFK</v>
      </c>
      <c r="K42" s="22">
        <v>21.02</v>
      </c>
      <c r="L42" s="17">
        <f t="shared" si="9"/>
        <v>1</v>
      </c>
      <c r="M42" s="7">
        <f ca="1">IF(L42=1,'declaration and points'!$B$22,IF(L42=2,'declaration and points'!$C$22,IF(L42=3,'declaration and points'!$D$22,IF(L42=4,'declaration and points'!$E$22,IF(L42=5,'declaration and points'!$F$22,IF(L42=6,'declaration and points'!$G$22,IF(L42=7,'declaration and points'!$H$22,IF(L42=8,'declaration and points'!$I$22,))))))))</f>
        <v>8</v>
      </c>
      <c r="P42" s="7">
        <f ca="1">'declaration and points'!D7</f>
        <v>33</v>
      </c>
      <c r="Q42" s="4" t="str">
        <f ca="1">'declaration and points'!D5</f>
        <v>JFK</v>
      </c>
      <c r="R42" s="16">
        <v>55.5</v>
      </c>
      <c r="S42" s="17">
        <f t="shared" si="10"/>
        <v>4</v>
      </c>
      <c r="T42" s="7">
        <f ca="1">IF(S42=1,'declaration and points'!$B$23,IF(S42=2,'declaration and points'!$C$23,IF(S42=3,'declaration and points'!$D$23,IF(S42=4,'declaration and points'!$E$23,IF(S42=5,'declaration and points'!$F$23,IF(S42=6,'declaration and points'!$G$23,IF(S42=7,'declaration and points'!$H$23,IF(S42=8,'declaration and points'!$I$23,))))))))</f>
        <v>5</v>
      </c>
    </row>
    <row r="43" spans="1:20">
      <c r="A43" s="4" t="str">
        <f ca="1">'declaration and points'!E18</f>
        <v>M.Al Rahman</v>
      </c>
      <c r="B43" s="7">
        <f ca="1">'declaration and points'!E7</f>
        <v>41</v>
      </c>
      <c r="C43" s="4" t="str">
        <f ca="1">'declaration and points'!E5</f>
        <v>Dame AO</v>
      </c>
      <c r="D43" s="22">
        <v>7.68</v>
      </c>
      <c r="E43" s="17">
        <f t="shared" si="8"/>
        <v>5</v>
      </c>
      <c r="F43" s="7">
        <f ca="1">IF(E43=1,'declaration and points'!$B$22,IF(E43=2,'declaration and points'!$C$22,IF(E43=3,'declaration and points'!$D$22,IF(E43=4,'declaration and points'!$E$22,IF(E43=5,'declaration and points'!$F$22,IF(E43=6,'declaration and points'!$G$22,IF(E43=7,'declaration and points'!$H$22,IF(E43=8,'declaration and points'!$I$22,))))))))</f>
        <v>4</v>
      </c>
      <c r="H43" s="4" t="str">
        <f ca="1">'declaration and points'!E19</f>
        <v>H.Johnson</v>
      </c>
      <c r="I43" s="7">
        <f ca="1">'declaration and points'!E7</f>
        <v>41</v>
      </c>
      <c r="J43" s="4" t="str">
        <f ca="1">'declaration and points'!E5</f>
        <v>Dame AO</v>
      </c>
      <c r="K43" s="22">
        <v>18.75</v>
      </c>
      <c r="L43" s="17">
        <f t="shared" si="9"/>
        <v>2</v>
      </c>
      <c r="M43" s="7">
        <f ca="1">IF(L43=1,'declaration and points'!$B$22,IF(L43=2,'declaration and points'!$C$22,IF(L43=3,'declaration and points'!$D$22,IF(L43=4,'declaration and points'!$E$22,IF(L43=5,'declaration and points'!$F$22,IF(L43=6,'declaration and points'!$G$22,IF(L43=7,'declaration and points'!$H$22,IF(L43=8,'declaration and points'!$I$22,))))))))</f>
        <v>7</v>
      </c>
      <c r="P43" s="7">
        <f ca="1">'declaration and points'!E7</f>
        <v>41</v>
      </c>
      <c r="Q43" s="4" t="str">
        <f ca="1">'declaration and points'!E5</f>
        <v>Dame AO</v>
      </c>
      <c r="R43" s="16">
        <v>56.7</v>
      </c>
      <c r="S43" s="17">
        <f t="shared" si="10"/>
        <v>6</v>
      </c>
      <c r="T43" s="7">
        <f ca="1">IF(S43=1,'declaration and points'!$B$23,IF(S43=2,'declaration and points'!$C$23,IF(S43=3,'declaration and points'!$D$23,IF(S43=4,'declaration and points'!$E$23,IF(S43=5,'declaration and points'!$F$23,IF(S43=6,'declaration and points'!$G$23,IF(S43=7,'declaration and points'!$H$23,IF(S43=8,'declaration and points'!$I$23,))))))))</f>
        <v>3</v>
      </c>
    </row>
    <row r="44" spans="1:20">
      <c r="A44" s="4" t="str">
        <f ca="1">'declaration and points'!F18</f>
        <v>N Akinmade</v>
      </c>
      <c r="B44" s="7">
        <f ca="1">'declaration and points'!F7</f>
        <v>45</v>
      </c>
      <c r="C44" s="4" t="str">
        <f ca="1">'declaration and points'!F5</f>
        <v>Habs</v>
      </c>
      <c r="D44" s="22">
        <v>5.44</v>
      </c>
      <c r="E44" s="17">
        <f t="shared" si="8"/>
        <v>8</v>
      </c>
      <c r="F44" s="7">
        <f ca="1">IF(E44=1,'declaration and points'!$B$22,IF(E44=2,'declaration and points'!$C$22,IF(E44=3,'declaration and points'!$D$22,IF(E44=4,'declaration and points'!$E$22,IF(E44=5,'declaration and points'!$F$22,IF(E44=6,'declaration and points'!$G$22,IF(E44=7,'declaration and points'!$H$22,IF(E44=8,'declaration and points'!$I$22,))))))))</f>
        <v>1</v>
      </c>
      <c r="H44" s="4" t="str">
        <f ca="1">'declaration and points'!F19</f>
        <v xml:space="preserve">M Melzack </v>
      </c>
      <c r="I44" s="7">
        <f ca="1">'declaration and points'!F7</f>
        <v>45</v>
      </c>
      <c r="J44" s="4" t="str">
        <f ca="1">'declaration and points'!F5</f>
        <v>Habs</v>
      </c>
      <c r="K44" s="22">
        <v>13.11</v>
      </c>
      <c r="L44" s="17">
        <f t="shared" si="9"/>
        <v>7</v>
      </c>
      <c r="M44" s="7">
        <f ca="1">IF(L44=1,'declaration and points'!$B$22,IF(L44=2,'declaration and points'!$C$22,IF(L44=3,'declaration and points'!$D$22,IF(L44=4,'declaration and points'!$E$22,IF(L44=5,'declaration and points'!$F$22,IF(L44=6,'declaration and points'!$G$22,IF(L44=7,'declaration and points'!$H$22,IF(L44=8,'declaration and points'!$I$22,))))))))</f>
        <v>2</v>
      </c>
      <c r="P44" s="7">
        <f ca="1">'declaration and points'!F7</f>
        <v>45</v>
      </c>
      <c r="Q44" s="4" t="str">
        <f ca="1">'declaration and points'!F5</f>
        <v>Habs</v>
      </c>
      <c r="R44" s="16">
        <v>59.2</v>
      </c>
      <c r="S44" s="17">
        <f t="shared" si="10"/>
        <v>8</v>
      </c>
      <c r="T44" s="7">
        <f ca="1">IF(S44=1,'declaration and points'!$B$23,IF(S44=2,'declaration and points'!$C$23,IF(S44=3,'declaration and points'!$D$23,IF(S44=4,'declaration and points'!$E$23,IF(S44=5,'declaration and points'!$F$23,IF(S44=6,'declaration and points'!$G$23,IF(S44=7,'declaration and points'!$H$23,IF(S44=8,'declaration and points'!$I$23,))))))))</f>
        <v>1</v>
      </c>
    </row>
    <row r="45" spans="1:20">
      <c r="A45" s="4" t="str">
        <f ca="1">'declaration and points'!G18</f>
        <v>O Gaines</v>
      </c>
      <c r="B45" s="7">
        <f ca="1">'declaration and points'!G7</f>
        <v>52</v>
      </c>
      <c r="C45" s="4" t="str">
        <f ca="1">'declaration and points'!G5</f>
        <v>Sandringham</v>
      </c>
      <c r="D45" s="29">
        <v>7.1</v>
      </c>
      <c r="E45" s="17">
        <f t="shared" si="8"/>
        <v>6</v>
      </c>
      <c r="F45" s="7">
        <f ca="1">IF(E45=1,'declaration and points'!$B$22,IF(E45=2,'declaration and points'!$C$22,IF(E45=3,'declaration and points'!$D$22,IF(E45=4,'declaration and points'!$E$22,IF(E45=5,'declaration and points'!$F$22,IF(E45=6,'declaration and points'!$G$22,IF(E45=7,'declaration and points'!$H$22,IF(E45=8,'declaration and points'!$I$22,))))))))</f>
        <v>3</v>
      </c>
      <c r="H45" s="4" t="str">
        <f ca="1">'declaration and points'!G19</f>
        <v>S Mistry</v>
      </c>
      <c r="I45" s="20">
        <f ca="1">'declaration and points'!G7</f>
        <v>52</v>
      </c>
      <c r="J45" s="4" t="str">
        <f ca="1">'declaration and points'!G5</f>
        <v>Sandringham</v>
      </c>
      <c r="K45" s="22">
        <v>15.58</v>
      </c>
      <c r="L45" s="17">
        <f t="shared" si="9"/>
        <v>5</v>
      </c>
      <c r="M45" s="7">
        <f ca="1">IF(L45=1,'declaration and points'!$B$22,IF(L45=2,'declaration and points'!$C$22,IF(L45=3,'declaration and points'!$D$22,IF(L45=4,'declaration and points'!$E$22,IF(L45=5,'declaration and points'!$F$22,IF(L45=6,'declaration and points'!$G$22,IF(L45=7,'declaration and points'!$H$22,IF(L45=8,'declaration and points'!$I$22,))))))))</f>
        <v>4</v>
      </c>
      <c r="P45" s="7">
        <f ca="1">'declaration and points'!G7</f>
        <v>52</v>
      </c>
      <c r="Q45" s="4" t="str">
        <f ca="1">'declaration and points'!G5</f>
        <v>Sandringham</v>
      </c>
      <c r="R45" s="16">
        <v>54.1</v>
      </c>
      <c r="S45" s="17">
        <f t="shared" si="10"/>
        <v>1</v>
      </c>
      <c r="T45" s="7">
        <f ca="1">IF(S45=1,'declaration and points'!$B$23,IF(S45=2,'declaration and points'!$C$23,IF(S45=3,'declaration and points'!$D$23,IF(S45=4,'declaration and points'!$E$23,IF(S45=5,'declaration and points'!$F$23,IF(S45=6,'declaration and points'!$G$23,IF(S45=7,'declaration and points'!$H$23,IF(S45=8,'declaration and points'!$I$23,))))))))</f>
        <v>8</v>
      </c>
    </row>
    <row r="46" spans="1:20">
      <c r="A46" s="4" t="str">
        <f ca="1">'declaration and points'!H18</f>
        <v>Ayegbeni K</v>
      </c>
      <c r="B46" s="7">
        <f ca="1">'declaration and points'!H7</f>
        <v>59</v>
      </c>
      <c r="C46" s="4" t="str">
        <f ca="1">'declaration and points'!H5</f>
        <v>Queenswood</v>
      </c>
      <c r="D46" s="22">
        <v>8.1999999999999993</v>
      </c>
      <c r="E46" s="17">
        <f t="shared" si="8"/>
        <v>3</v>
      </c>
      <c r="F46" s="7">
        <f ca="1">IF(E46=1,'declaration and points'!$B$22,IF(E46=2,'declaration and points'!$C$22,IF(E46=3,'declaration and points'!$D$22,IF(E46=4,'declaration and points'!$E$22,IF(E46=5,'declaration and points'!$F$22,IF(E46=6,'declaration and points'!$G$22,IF(E46=7,'declaration and points'!$H$22,IF(E46=8,'declaration and points'!$I$22,))))))))</f>
        <v>6</v>
      </c>
      <c r="H46" s="4" t="str">
        <f ca="1">'declaration and points'!H19</f>
        <v>Dagnall B</v>
      </c>
      <c r="I46" s="7">
        <f ca="1">'declaration and points'!H7</f>
        <v>59</v>
      </c>
      <c r="J46" s="4" t="str">
        <f ca="1">'declaration and points'!H5</f>
        <v>Queenswood</v>
      </c>
      <c r="K46" s="22">
        <v>15.07</v>
      </c>
      <c r="L46" s="17">
        <f t="shared" si="9"/>
        <v>6</v>
      </c>
      <c r="M46" s="7">
        <f ca="1">IF(L46=1,'declaration and points'!$B$22,IF(L46=2,'declaration and points'!$C$22,IF(L46=3,'declaration and points'!$D$22,IF(L46=4,'declaration and points'!$E$22,IF(L46=5,'declaration and points'!$F$22,IF(L46=6,'declaration and points'!$G$22,IF(L46=7,'declaration and points'!$H$22,IF(L46=8,'declaration and points'!$I$22,))))))))</f>
        <v>3</v>
      </c>
      <c r="P46" s="7">
        <f ca="1">'declaration and points'!H7</f>
        <v>59</v>
      </c>
      <c r="Q46" s="4" t="str">
        <f ca="1">'declaration and points'!H5</f>
        <v>Queenswood</v>
      </c>
      <c r="R46" s="16">
        <v>55.9</v>
      </c>
      <c r="S46" s="17">
        <f t="shared" si="10"/>
        <v>5</v>
      </c>
      <c r="T46" s="7">
        <f ca="1">IF(S46=1,'declaration and points'!$B$23,IF(S46=2,'declaration and points'!$C$23,IF(S46=3,'declaration and points'!$D$23,IF(S46=4,'declaration and points'!$E$23,IF(S46=5,'declaration and points'!$F$23,IF(S46=6,'declaration and points'!$G$23,IF(S46=7,'declaration and points'!$H$23,IF(S46=8,'declaration and points'!$I$23,))))))))</f>
        <v>4</v>
      </c>
    </row>
    <row r="47" spans="1:20">
      <c r="A47" s="4" t="str">
        <f ca="1">'declaration and points'!I18</f>
        <v>Maya Kearvell</v>
      </c>
      <c r="B47" s="7">
        <f ca="1">'declaration and points'!I7</f>
        <v>5</v>
      </c>
      <c r="C47" s="4" t="str">
        <f ca="1">'declaration and points'!I5</f>
        <v xml:space="preserve">Berk </v>
      </c>
      <c r="D47" s="22">
        <v>8.82</v>
      </c>
      <c r="E47" s="17">
        <f t="shared" si="8"/>
        <v>2</v>
      </c>
      <c r="F47" s="7">
        <f ca="1">IF(E47=1,'declaration and points'!$B$22,IF(E47=2,'declaration and points'!$C$22,IF(E47=3,'declaration and points'!$D$22,IF(E47=4,'declaration and points'!$E$22,IF(E47=5,'declaration and points'!$F$22,IF(E47=6,'declaration and points'!$G$22,IF(E47=7,'declaration and points'!$H$22,IF(E47=8,'declaration and points'!$I$22,))))))))</f>
        <v>7</v>
      </c>
      <c r="H47" s="4" t="str">
        <f ca="1">'declaration and points'!I19</f>
        <v>Neve Tyson</v>
      </c>
      <c r="I47" s="7">
        <f ca="1">'declaration and points'!I7</f>
        <v>5</v>
      </c>
      <c r="J47" s="4" t="str">
        <f ca="1">'declaration and points'!I5</f>
        <v xml:space="preserve">Berk </v>
      </c>
      <c r="K47" s="22">
        <v>17.47</v>
      </c>
      <c r="L47" s="17">
        <f t="shared" si="9"/>
        <v>4</v>
      </c>
      <c r="M47" s="7">
        <f ca="1">IF(L47=1,'declaration and points'!$B$22,IF(L47=2,'declaration and points'!$C$22,IF(L47=3,'declaration and points'!$D$22,IF(L47=4,'declaration and points'!$E$22,IF(L47=5,'declaration and points'!$F$22,IF(L47=6,'declaration and points'!$G$22,IF(L47=7,'declaration and points'!$H$22,IF(L47=8,'declaration and points'!$I$22,))))))))</f>
        <v>5</v>
      </c>
      <c r="P47" s="7">
        <f ca="1">'declaration and points'!I7</f>
        <v>5</v>
      </c>
      <c r="Q47" s="4" t="str">
        <f ca="1">'declaration and points'!I5</f>
        <v xml:space="preserve">Berk </v>
      </c>
      <c r="R47" s="16">
        <v>55.2</v>
      </c>
      <c r="S47" s="17">
        <f t="shared" si="10"/>
        <v>3</v>
      </c>
      <c r="T47" s="7">
        <f ca="1">IF(S47=1,'declaration and points'!$B$23,IF(S47=2,'declaration and points'!$C$23,IF(S47=3,'declaration and points'!$D$23,IF(S47=4,'declaration and points'!$E$23,IF(S47=5,'declaration and points'!$F$23,IF(S47=6,'declaration and points'!$G$23,IF(S47=7,'declaration and points'!$H$23,IF(S47=8,'declaration and points'!$I$23,))))))))</f>
        <v>6</v>
      </c>
    </row>
    <row r="49" spans="1:12">
      <c r="A49" t="s">
        <v>81</v>
      </c>
      <c r="H49" s="2"/>
    </row>
    <row r="50" spans="1:12">
      <c r="A50" s="46" t="s">
        <v>121</v>
      </c>
      <c r="B50" s="46" t="s">
        <v>17</v>
      </c>
      <c r="C50" s="46" t="s">
        <v>3</v>
      </c>
      <c r="D50" s="46" t="s">
        <v>125</v>
      </c>
      <c r="E50" s="46" t="s">
        <v>123</v>
      </c>
      <c r="F50" s="46" t="s">
        <v>124</v>
      </c>
    </row>
    <row r="51" spans="1:12">
      <c r="A51" s="46" t="str">
        <f ca="1">'declaration and points'!B16</f>
        <v>Forcett.F</v>
      </c>
      <c r="B51" s="46">
        <v>47</v>
      </c>
      <c r="C51" s="46"/>
      <c r="D51" s="46">
        <v>9.26</v>
      </c>
      <c r="E51" s="46">
        <v>2</v>
      </c>
      <c r="F51" s="46">
        <v>7</v>
      </c>
      <c r="L51" s="1"/>
    </row>
    <row r="52" spans="1:12">
      <c r="A52" s="46" t="str">
        <f ca="1">'declaration and points'!C16</f>
        <v>Day K</v>
      </c>
      <c r="B52" s="46">
        <v>12</v>
      </c>
      <c r="C52" s="46"/>
      <c r="D52" s="46">
        <v>9.11</v>
      </c>
      <c r="E52" s="46">
        <v>3</v>
      </c>
      <c r="F52" s="46">
        <v>6</v>
      </c>
      <c r="L52" s="1"/>
    </row>
    <row r="53" spans="1:12">
      <c r="A53" s="46" t="str">
        <f ca="1">'declaration and points'!D16</f>
        <v>Evelyn Cook</v>
      </c>
      <c r="B53" s="46">
        <v>33</v>
      </c>
      <c r="C53" s="46"/>
      <c r="D53" s="46">
        <v>8.6999999999999993</v>
      </c>
      <c r="E53" s="46">
        <v>5</v>
      </c>
      <c r="F53" s="46">
        <v>4</v>
      </c>
      <c r="L53" s="1"/>
    </row>
    <row r="54" spans="1:12">
      <c r="A54" s="46" t="str">
        <f ca="1">'declaration and points'!E16</f>
        <v>R.Till</v>
      </c>
      <c r="B54" s="46">
        <v>41</v>
      </c>
      <c r="C54" s="46"/>
      <c r="D54" s="46">
        <v>8.57</v>
      </c>
      <c r="E54" s="46">
        <v>6</v>
      </c>
      <c r="F54" s="46">
        <v>3</v>
      </c>
      <c r="L54" s="1"/>
    </row>
    <row r="55" spans="1:12">
      <c r="A55" s="46" t="str">
        <f ca="1">'declaration and points'!F16</f>
        <v>NA</v>
      </c>
      <c r="B55" s="46">
        <v>45</v>
      </c>
      <c r="C55" s="46"/>
      <c r="D55" s="46">
        <v>0</v>
      </c>
      <c r="E55" s="46"/>
      <c r="F55" s="46">
        <v>0</v>
      </c>
      <c r="L55" s="1"/>
    </row>
    <row r="56" spans="1:12">
      <c r="A56" s="46" t="str">
        <f ca="1">'declaration and points'!G16</f>
        <v>NA</v>
      </c>
      <c r="B56" s="46">
        <v>52</v>
      </c>
      <c r="C56" s="46"/>
      <c r="D56" s="46">
        <v>9.83</v>
      </c>
      <c r="E56" s="46">
        <v>1</v>
      </c>
      <c r="F56" s="46">
        <v>8</v>
      </c>
      <c r="L56" s="1"/>
    </row>
    <row r="57" spans="1:12">
      <c r="A57" s="46" t="str">
        <f ca="1">'declaration and points'!H16</f>
        <v>Brzostowski, E</v>
      </c>
      <c r="B57" s="46">
        <v>59</v>
      </c>
      <c r="C57" s="46"/>
      <c r="D57" s="46">
        <v>8.75</v>
      </c>
      <c r="E57" s="46">
        <v>4</v>
      </c>
      <c r="F57" s="46">
        <v>5</v>
      </c>
      <c r="L57" s="1"/>
    </row>
    <row r="58" spans="1:12">
      <c r="A58" s="46" t="str">
        <f ca="1">'declaration and points'!I16</f>
        <v>Kennedy Thea</v>
      </c>
      <c r="B58" s="46">
        <v>5</v>
      </c>
      <c r="C58" s="46"/>
      <c r="D58" s="46">
        <v>8.19</v>
      </c>
      <c r="E58" s="46">
        <v>7</v>
      </c>
      <c r="F58" s="46">
        <v>2</v>
      </c>
      <c r="L58" s="1"/>
    </row>
    <row r="59" spans="1:12">
      <c r="B59"/>
    </row>
    <row r="60" spans="1:12">
      <c r="B60"/>
    </row>
  </sheetData>
  <phoneticPr fontId="0" type="noConversion"/>
  <pageMargins left="0.78740157480314965" right="0.78740157480314965" top="0.78740157480314965" bottom="0.78740157480314965" header="0" footer="0"/>
  <pageSetup paperSize="9" scale="56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0"/>
  <sheetViews>
    <sheetView tabSelected="1" zoomScaleNormal="100" workbookViewId="0">
      <selection activeCell="D32" sqref="D32"/>
    </sheetView>
  </sheetViews>
  <sheetFormatPr defaultRowHeight="12.75"/>
  <cols>
    <col min="2" max="2" width="14" bestFit="1" customWidth="1"/>
    <col min="3" max="3" width="12.85546875" customWidth="1"/>
    <col min="4" max="4" width="13.7109375" customWidth="1"/>
    <col min="5" max="5" width="16.28515625" bestFit="1" customWidth="1"/>
    <col min="6" max="6" width="16.85546875" bestFit="1" customWidth="1"/>
    <col min="7" max="7" width="20.140625" bestFit="1" customWidth="1"/>
    <col min="8" max="8" width="21.7109375" bestFit="1" customWidth="1"/>
    <col min="9" max="9" width="22.28515625" bestFit="1" customWidth="1"/>
    <col min="10" max="10" width="16.42578125" bestFit="1" customWidth="1"/>
  </cols>
  <sheetData>
    <row r="1" spans="2:10" ht="23.25">
      <c r="C1" s="11" t="s">
        <v>119</v>
      </c>
    </row>
    <row r="2" spans="2:10" ht="20.25">
      <c r="C2" s="12"/>
    </row>
    <row r="4" spans="2:10" s="3" customFormat="1" ht="15.75">
      <c r="B4" s="3" t="str">
        <f ca="1">events!A3</f>
        <v>U14 Girls</v>
      </c>
      <c r="C4" s="3" t="s">
        <v>128</v>
      </c>
    </row>
    <row r="5" spans="2:10">
      <c r="B5" s="4" t="s">
        <v>3</v>
      </c>
      <c r="C5" s="7" t="str">
        <f ca="1">'declaration and points'!B4</f>
        <v>Hitchen</v>
      </c>
      <c r="D5" s="7" t="str">
        <f ca="1">'declaration and points'!C4</f>
        <v>Roundwood</v>
      </c>
      <c r="E5" s="7" t="str">
        <f ca="1">'declaration and points'!D4</f>
        <v>JFK</v>
      </c>
      <c r="F5" s="7" t="str">
        <f ca="1">'declaration and points'!E4</f>
        <v>Dame Alice Owens</v>
      </c>
      <c r="G5" s="7" t="str">
        <f ca="1">'declaration and points'!F4</f>
        <v>Habs</v>
      </c>
      <c r="H5" s="7" t="str">
        <f ca="1">'declaration and points'!G4</f>
        <v>Sandringham</v>
      </c>
      <c r="I5" s="7" t="str">
        <f ca="1">'declaration and points'!H4</f>
        <v>Queenswood</v>
      </c>
      <c r="J5" s="7" t="str">
        <f ca="1">'declaration and points'!I4</f>
        <v>Berkhamsted</v>
      </c>
    </row>
    <row r="6" spans="2:10">
      <c r="B6" s="4" t="str">
        <f ca="1">'declaration and points'!A8</f>
        <v>100 m</v>
      </c>
      <c r="C6" s="7">
        <f ca="1">events!F7</f>
        <v>3</v>
      </c>
      <c r="D6" s="7">
        <f ca="1">events!F8</f>
        <v>4</v>
      </c>
      <c r="E6" s="7">
        <f ca="1">events!F9</f>
        <v>6</v>
      </c>
      <c r="F6" s="7">
        <f ca="1">events!F10</f>
        <v>2</v>
      </c>
      <c r="G6" s="7">
        <f ca="1">events!F11</f>
        <v>1</v>
      </c>
      <c r="H6" s="7">
        <f ca="1">events!F12</f>
        <v>7</v>
      </c>
      <c r="I6" s="7">
        <f ca="1">events!F13</f>
        <v>5</v>
      </c>
      <c r="J6" s="7">
        <f ca="1">events!F14</f>
        <v>8</v>
      </c>
    </row>
    <row r="7" spans="2:10">
      <c r="B7" s="4" t="str">
        <f ca="1">'declaration and points'!A9</f>
        <v>200 m</v>
      </c>
      <c r="C7" s="7">
        <f ca="1">events!M7</f>
        <v>2</v>
      </c>
      <c r="D7" s="7">
        <f ca="1">events!M8</f>
        <v>5</v>
      </c>
      <c r="E7" s="7">
        <f ca="1">events!M9</f>
        <v>1</v>
      </c>
      <c r="F7" s="7">
        <f ca="1">events!M10</f>
        <v>3</v>
      </c>
      <c r="G7" s="7">
        <f ca="1">events!M11</f>
        <v>7</v>
      </c>
      <c r="H7" s="7">
        <f ca="1">events!M12</f>
        <v>6</v>
      </c>
      <c r="I7" s="7">
        <f ca="1">events!M13</f>
        <v>8</v>
      </c>
      <c r="J7" s="7">
        <f ca="1">events!M14</f>
        <v>4</v>
      </c>
    </row>
    <row r="8" spans="2:10">
      <c r="B8" s="4" t="s">
        <v>36</v>
      </c>
      <c r="C8" s="7">
        <f ca="1">events!T7</f>
        <v>4</v>
      </c>
      <c r="D8" s="7">
        <f ca="1">events!T8</f>
        <v>2</v>
      </c>
      <c r="E8" s="7">
        <f ca="1">events!T9</f>
        <v>5</v>
      </c>
      <c r="F8" s="7">
        <f ca="1">events!T10</f>
        <v>3</v>
      </c>
      <c r="G8" s="7">
        <f ca="1">events!T11</f>
        <v>0</v>
      </c>
      <c r="H8" s="7">
        <f ca="1">events!T12</f>
        <v>7</v>
      </c>
      <c r="I8" s="7">
        <f ca="1">events!T13</f>
        <v>6</v>
      </c>
      <c r="J8" s="7">
        <f ca="1">events!T14</f>
        <v>8</v>
      </c>
    </row>
    <row r="9" spans="2:10">
      <c r="B9" s="4" t="str">
        <f ca="1">'declaration and points'!A11</f>
        <v>800 m</v>
      </c>
      <c r="C9" s="7">
        <f ca="1">events!F18</f>
        <v>4</v>
      </c>
      <c r="D9" s="7">
        <f ca="1">events!F19</f>
        <v>7</v>
      </c>
      <c r="E9" s="7">
        <f ca="1">events!F20</f>
        <v>1</v>
      </c>
      <c r="F9" s="7">
        <f ca="1">events!F21</f>
        <v>6</v>
      </c>
      <c r="G9" s="7">
        <f ca="1">events!F22</f>
        <v>2</v>
      </c>
      <c r="H9" s="7">
        <f ca="1">events!F23</f>
        <v>8</v>
      </c>
      <c r="I9" s="7">
        <f ca="1">events!F24</f>
        <v>5</v>
      </c>
      <c r="J9" s="7">
        <f ca="1">events!F25</f>
        <v>3</v>
      </c>
    </row>
    <row r="10" spans="2:10">
      <c r="B10" s="4" t="str">
        <f ca="1">'declaration and points'!A12</f>
        <v>1500 m</v>
      </c>
      <c r="C10" s="7">
        <f ca="1">events!M18</f>
        <v>5</v>
      </c>
      <c r="D10" s="7">
        <f ca="1">events!M19</f>
        <v>2</v>
      </c>
      <c r="E10" s="7">
        <f ca="1">events!M20</f>
        <v>8</v>
      </c>
      <c r="F10" s="7">
        <f ca="1">events!M21</f>
        <v>1</v>
      </c>
      <c r="G10" s="7">
        <f ca="1">events!M22</f>
        <v>6</v>
      </c>
      <c r="H10" s="7">
        <f ca="1">events!M23</f>
        <v>3</v>
      </c>
      <c r="I10" s="7">
        <f ca="1">events!M24</f>
        <v>7</v>
      </c>
      <c r="J10" s="7">
        <f ca="1">events!M25</f>
        <v>4</v>
      </c>
    </row>
    <row r="11" spans="2:10">
      <c r="B11" s="4" t="str">
        <f ca="1">'declaration and points'!A13</f>
        <v>Hurdles</v>
      </c>
      <c r="C11" s="7">
        <f ca="1">events!T18</f>
        <v>8</v>
      </c>
      <c r="D11" s="7">
        <f ca="1">events!T19</f>
        <v>5</v>
      </c>
      <c r="E11" s="7">
        <f ca="1">events!T20</f>
        <v>4</v>
      </c>
      <c r="F11" s="7">
        <f ca="1">events!T21</f>
        <v>6</v>
      </c>
      <c r="G11" s="7">
        <f ca="1">events!T22</f>
        <v>2</v>
      </c>
      <c r="H11" s="7">
        <f ca="1">events!T23</f>
        <v>7</v>
      </c>
      <c r="I11" s="7">
        <f ca="1">events!T24</f>
        <v>1</v>
      </c>
      <c r="J11" s="7">
        <f ca="1">events!T25</f>
        <v>3</v>
      </c>
    </row>
    <row r="12" spans="2:10">
      <c r="B12" s="4" t="str">
        <f ca="1">'declaration and points'!A14</f>
        <v>Long jump</v>
      </c>
      <c r="C12" s="7">
        <f ca="1">events!F29</f>
        <v>3</v>
      </c>
      <c r="D12" s="7">
        <f ca="1">events!F30</f>
        <v>5</v>
      </c>
      <c r="E12" s="7">
        <f ca="1">events!F31</f>
        <v>6</v>
      </c>
      <c r="F12" s="7">
        <f ca="1">events!F32</f>
        <v>7</v>
      </c>
      <c r="G12" s="7">
        <f ca="1">events!F33</f>
        <v>8</v>
      </c>
      <c r="H12" s="7">
        <f ca="1">events!F34</f>
        <v>2</v>
      </c>
      <c r="I12" s="7">
        <f ca="1">events!F35</f>
        <v>1</v>
      </c>
      <c r="J12" s="7">
        <f ca="1">events!F36</f>
        <v>4</v>
      </c>
    </row>
    <row r="13" spans="2:10">
      <c r="B13" s="4" t="str">
        <f ca="1">'declaration and points'!A15</f>
        <v>High jump</v>
      </c>
      <c r="C13" s="7">
        <f ca="1">events!M29</f>
        <v>6.5</v>
      </c>
      <c r="D13" s="7">
        <f ca="1">events!M30</f>
        <v>3</v>
      </c>
      <c r="E13" s="7">
        <f ca="1">events!M31</f>
        <v>4</v>
      </c>
      <c r="F13" s="7">
        <f ca="1">events!M32</f>
        <v>8</v>
      </c>
      <c r="G13" s="7">
        <f ca="1">events!M33</f>
        <v>2</v>
      </c>
      <c r="H13" s="7">
        <f ca="1">events!M34</f>
        <v>6.5</v>
      </c>
      <c r="I13" s="7">
        <f ca="1">events!M35</f>
        <v>5</v>
      </c>
      <c r="J13" s="7">
        <f ca="1">events!M36</f>
        <v>0</v>
      </c>
    </row>
    <row r="14" spans="2:10">
      <c r="B14" s="4" t="str">
        <f ca="1">'declaration and points'!A17</f>
        <v>Javelin</v>
      </c>
      <c r="C14" s="7">
        <f ca="1">events!T29</f>
        <v>8</v>
      </c>
      <c r="D14" s="7">
        <f ca="1">events!T30</f>
        <v>6</v>
      </c>
      <c r="E14" s="7">
        <f ca="1">events!T31</f>
        <v>4</v>
      </c>
      <c r="F14" s="7">
        <f ca="1">events!T32</f>
        <v>5</v>
      </c>
      <c r="G14" s="7">
        <f ca="1">events!T33</f>
        <v>3</v>
      </c>
      <c r="H14" s="7">
        <f ca="1">events!T34</f>
        <v>2</v>
      </c>
      <c r="I14" s="7">
        <f ca="1">events!T35</f>
        <v>1</v>
      </c>
      <c r="J14" s="7">
        <f ca="1">events!T36</f>
        <v>7</v>
      </c>
    </row>
    <row r="15" spans="2:10">
      <c r="B15" s="47" t="s">
        <v>81</v>
      </c>
      <c r="C15" s="7">
        <v>7</v>
      </c>
      <c r="D15" s="7">
        <v>6</v>
      </c>
      <c r="E15" s="7">
        <v>4</v>
      </c>
      <c r="F15" s="7">
        <v>3</v>
      </c>
      <c r="G15" s="7">
        <v>0</v>
      </c>
      <c r="H15" s="7">
        <v>8</v>
      </c>
      <c r="I15" s="7">
        <v>5</v>
      </c>
      <c r="J15" s="7">
        <v>2</v>
      </c>
    </row>
    <row r="16" spans="2:10">
      <c r="B16" s="4" t="str">
        <f ca="1">'declaration and points'!A18</f>
        <v>Shot</v>
      </c>
      <c r="C16" s="7">
        <f ca="1">events!F40</f>
        <v>2</v>
      </c>
      <c r="D16" s="7">
        <f ca="1">events!F41</f>
        <v>8</v>
      </c>
      <c r="E16" s="7">
        <f ca="1">events!F42</f>
        <v>5</v>
      </c>
      <c r="F16" s="7">
        <f ca="1">events!F43</f>
        <v>4</v>
      </c>
      <c r="G16" s="7">
        <f ca="1">events!F44</f>
        <v>1</v>
      </c>
      <c r="H16" s="7">
        <f ca="1">events!F45</f>
        <v>3</v>
      </c>
      <c r="I16" s="7">
        <f ca="1">events!F46</f>
        <v>6</v>
      </c>
      <c r="J16" s="7">
        <f ca="1">events!F47</f>
        <v>7</v>
      </c>
    </row>
    <row r="17" spans="2:10">
      <c r="B17" s="4" t="str">
        <f ca="1">'declaration and points'!A19</f>
        <v>Discus</v>
      </c>
      <c r="C17" s="7">
        <f ca="1">events!M40</f>
        <v>6</v>
      </c>
      <c r="D17" s="7">
        <f ca="1">events!M41</f>
        <v>1</v>
      </c>
      <c r="E17" s="7">
        <f ca="1">events!M42</f>
        <v>8</v>
      </c>
      <c r="F17" s="7">
        <f ca="1">events!M43</f>
        <v>7</v>
      </c>
      <c r="G17" s="7">
        <f ca="1">events!M44</f>
        <v>2</v>
      </c>
      <c r="H17" s="7">
        <f ca="1">events!M45</f>
        <v>4</v>
      </c>
      <c r="I17" s="7">
        <f ca="1">events!M46</f>
        <v>3</v>
      </c>
      <c r="J17" s="7">
        <f ca="1">events!M47</f>
        <v>5</v>
      </c>
    </row>
    <row r="18" spans="2:10">
      <c r="B18" s="4" t="str">
        <f ca="1">events!O38</f>
        <v>4 x 100 m relay</v>
      </c>
      <c r="C18" s="7">
        <f ca="1">events!T40</f>
        <v>2</v>
      </c>
      <c r="D18" s="7">
        <f ca="1">events!T41</f>
        <v>7</v>
      </c>
      <c r="E18" s="7">
        <f ca="1">events!T42</f>
        <v>5</v>
      </c>
      <c r="F18" s="7">
        <f ca="1">events!T43</f>
        <v>3</v>
      </c>
      <c r="G18" s="7">
        <f ca="1">events!T44</f>
        <v>1</v>
      </c>
      <c r="H18" s="7">
        <f ca="1">events!T45</f>
        <v>8</v>
      </c>
      <c r="I18" s="7">
        <f ca="1">events!T46</f>
        <v>4</v>
      </c>
      <c r="J18" s="7">
        <f ca="1">events!T47</f>
        <v>6</v>
      </c>
    </row>
    <row r="19" spans="2:10">
      <c r="B19" s="4" t="s">
        <v>129</v>
      </c>
      <c r="C19" s="7">
        <f t="shared" ref="C19:J19" si="0">SUM(C6:C18)</f>
        <v>60.5</v>
      </c>
      <c r="D19" s="7">
        <f t="shared" si="0"/>
        <v>61</v>
      </c>
      <c r="E19" s="7">
        <f t="shared" si="0"/>
        <v>61</v>
      </c>
      <c r="F19" s="7">
        <f t="shared" si="0"/>
        <v>58</v>
      </c>
      <c r="G19" s="7">
        <f>SUM(G6:G18)</f>
        <v>35</v>
      </c>
      <c r="H19" s="7">
        <f t="shared" si="0"/>
        <v>71.5</v>
      </c>
      <c r="I19" s="7">
        <f t="shared" si="0"/>
        <v>57</v>
      </c>
      <c r="J19" s="7">
        <f t="shared" si="0"/>
        <v>61</v>
      </c>
    </row>
    <row r="20" spans="2:10" s="10" customFormat="1">
      <c r="B20" s="9" t="s">
        <v>123</v>
      </c>
      <c r="C20" s="15">
        <f t="shared" ref="C20:J20" si="1">RANK(C19,$C$19:$J$19,0)</f>
        <v>5</v>
      </c>
      <c r="D20" s="15">
        <f t="shared" si="1"/>
        <v>2</v>
      </c>
      <c r="E20" s="15">
        <f t="shared" si="1"/>
        <v>2</v>
      </c>
      <c r="F20" s="15">
        <f t="shared" si="1"/>
        <v>6</v>
      </c>
      <c r="G20" s="15">
        <f t="shared" si="1"/>
        <v>8</v>
      </c>
      <c r="H20" s="15">
        <f t="shared" si="1"/>
        <v>1</v>
      </c>
      <c r="I20" s="15">
        <f t="shared" si="1"/>
        <v>7</v>
      </c>
      <c r="J20" s="15">
        <f t="shared" si="1"/>
        <v>2</v>
      </c>
    </row>
  </sheetData>
  <phoneticPr fontId="0" type="noConversion"/>
  <pageMargins left="0.77" right="0.78740157480314965" top="0.78740157480314965" bottom="0.78740157480314965" header="0.26" footer="0"/>
  <pageSetup paperSize="9" scale="81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declaration and points</vt:lpstr>
      <vt:lpstr>events</vt:lpstr>
      <vt:lpstr>summary</vt:lpstr>
      <vt:lpstr>summary!Print_Area</vt:lpstr>
    </vt:vector>
  </TitlesOfParts>
  <Manager/>
  <Company>Dell Computer Corporation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DGP</cp:lastModifiedBy>
  <cp:revision/>
  <dcterms:created xsi:type="dcterms:W3CDTF">1998-12-18T15:05:05Z</dcterms:created>
  <dcterms:modified xsi:type="dcterms:W3CDTF">2023-07-07T14:13:28Z</dcterms:modified>
  <cp:category/>
  <cp:contentStatus/>
</cp:coreProperties>
</file>