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thletics Web Site\documents\athletics\athletics_league\"/>
    </mc:Choice>
  </mc:AlternateContent>
  <bookViews>
    <workbookView xWindow="0" yWindow="0" windowWidth="20490" windowHeight="7755" tabRatio="769"/>
  </bookViews>
  <sheets>
    <sheet name="B14 events" sheetId="11" r:id="rId1"/>
    <sheet name="G14 events" sheetId="8" r:id="rId2"/>
    <sheet name="B16 events" sheetId="5" r:id="rId3"/>
    <sheet name="G16 events" sheetId="2" r:id="rId4"/>
    <sheet name="B14 declaration and points" sheetId="10" state="hidden" r:id="rId5"/>
    <sheet name="G14 declaration and points" sheetId="7" state="hidden" r:id="rId6"/>
    <sheet name="B16 declaration and points" sheetId="4" state="hidden" r:id="rId7"/>
    <sheet name="G16 declaration and points" sheetId="1" state="hidden" r:id="rId8"/>
    <sheet name="B14 summary" sheetId="12" r:id="rId9"/>
    <sheet name="G14 summary" sheetId="9" r:id="rId10"/>
    <sheet name="B16summary" sheetId="6" r:id="rId11"/>
    <sheet name="G16 summary" sheetId="3" r:id="rId12"/>
  </sheets>
  <definedNames>
    <definedName name="_xlnm.Print_Area" localSheetId="8">'B14 summary'!$A$1:$K$23</definedName>
    <definedName name="_xlnm.Print_Area" localSheetId="10">B16summary!$A$1:$K$23</definedName>
    <definedName name="_xlnm.Print_Area" localSheetId="9">'G14 summary'!$A$1:$K$21</definedName>
    <definedName name="_xlnm.Print_Area" localSheetId="11">'G16 summary'!$A$1:$K$22</definedName>
  </definedNames>
  <calcPr calcId="152511"/>
</workbook>
</file>

<file path=xl/calcChain.xml><?xml version="1.0" encoding="utf-8"?>
<calcChain xmlns="http://schemas.openxmlformats.org/spreadsheetml/2006/main">
  <c r="J19" i="11" l="1"/>
  <c r="S55" i="11"/>
  <c r="Q14" i="8" l="1"/>
  <c r="Q13" i="8"/>
  <c r="Q12" i="8"/>
  <c r="Q11" i="8"/>
  <c r="Q10" i="8"/>
  <c r="Q9" i="8"/>
  <c r="Q8" i="8"/>
  <c r="Q7" i="8"/>
  <c r="P14" i="8"/>
  <c r="P13" i="8"/>
  <c r="P12" i="8"/>
  <c r="B11" i="8"/>
  <c r="I11" i="8"/>
  <c r="P11" i="8"/>
  <c r="P10" i="8"/>
  <c r="P9" i="8"/>
  <c r="P8" i="8"/>
  <c r="P7" i="8"/>
  <c r="T7" i="8"/>
  <c r="H11" i="8"/>
  <c r="J11" i="8"/>
  <c r="A11" i="8"/>
  <c r="C11" i="8"/>
  <c r="C1" i="12"/>
  <c r="C2" i="12"/>
  <c r="C5" i="12"/>
  <c r="D5" i="12"/>
  <c r="E5" i="12"/>
  <c r="F5" i="12"/>
  <c r="G5" i="12"/>
  <c r="H5" i="12"/>
  <c r="I5" i="12"/>
  <c r="J5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H1" i="11"/>
  <c r="H2" i="11"/>
  <c r="A3" i="11"/>
  <c r="B4" i="12"/>
  <c r="A5" i="11"/>
  <c r="H5" i="11"/>
  <c r="O5" i="11"/>
  <c r="A7" i="11"/>
  <c r="B7" i="11"/>
  <c r="C7" i="11"/>
  <c r="E7" i="11"/>
  <c r="F7" i="11"/>
  <c r="C6" i="12" s="1"/>
  <c r="H7" i="11"/>
  <c r="I7" i="11"/>
  <c r="J7" i="11"/>
  <c r="L7" i="11"/>
  <c r="M7" i="11"/>
  <c r="C7" i="12" s="1"/>
  <c r="O7" i="11"/>
  <c r="P7" i="11"/>
  <c r="Q7" i="11"/>
  <c r="S7" i="11"/>
  <c r="T7" i="11" s="1"/>
  <c r="C8" i="12" s="1"/>
  <c r="A8" i="11"/>
  <c r="B8" i="11"/>
  <c r="C8" i="11"/>
  <c r="E8" i="11"/>
  <c r="F8" i="11" s="1"/>
  <c r="D6" i="12" s="1"/>
  <c r="H8" i="11"/>
  <c r="I8" i="11"/>
  <c r="J8" i="11"/>
  <c r="L8" i="11"/>
  <c r="M8" i="11" s="1"/>
  <c r="D7" i="12" s="1"/>
  <c r="O8" i="11"/>
  <c r="P8" i="11"/>
  <c r="Q8" i="11"/>
  <c r="S8" i="11"/>
  <c r="T8" i="11" s="1"/>
  <c r="D8" i="12" s="1"/>
  <c r="A9" i="11"/>
  <c r="B9" i="11"/>
  <c r="C9" i="11"/>
  <c r="E9" i="11"/>
  <c r="F9" i="11" s="1"/>
  <c r="E6" i="12" s="1"/>
  <c r="H9" i="11"/>
  <c r="I9" i="11"/>
  <c r="J9" i="11"/>
  <c r="L9" i="11"/>
  <c r="M9" i="11" s="1"/>
  <c r="E7" i="12" s="1"/>
  <c r="O9" i="11"/>
  <c r="P9" i="11"/>
  <c r="Q9" i="11"/>
  <c r="S9" i="11"/>
  <c r="T9" i="11" s="1"/>
  <c r="E8" i="12" s="1"/>
  <c r="A10" i="11"/>
  <c r="B10" i="11"/>
  <c r="C10" i="11"/>
  <c r="E10" i="11"/>
  <c r="F10" i="11" s="1"/>
  <c r="F6" i="12" s="1"/>
  <c r="H10" i="11"/>
  <c r="I10" i="11"/>
  <c r="J10" i="11"/>
  <c r="L10" i="11"/>
  <c r="M10" i="11" s="1"/>
  <c r="F7" i="12" s="1"/>
  <c r="O10" i="11"/>
  <c r="P10" i="11"/>
  <c r="Q10" i="11"/>
  <c r="S10" i="11"/>
  <c r="T10" i="11" s="1"/>
  <c r="F8" i="12" s="1"/>
  <c r="A11" i="11"/>
  <c r="B11" i="11"/>
  <c r="C11" i="11"/>
  <c r="E11" i="11"/>
  <c r="F11" i="11" s="1"/>
  <c r="G6" i="12" s="1"/>
  <c r="H11" i="11"/>
  <c r="I11" i="11"/>
  <c r="J11" i="11"/>
  <c r="L11" i="11"/>
  <c r="M11" i="11" s="1"/>
  <c r="G7" i="12" s="1"/>
  <c r="O11" i="11"/>
  <c r="P11" i="11"/>
  <c r="Q11" i="11"/>
  <c r="S11" i="11"/>
  <c r="T11" i="11" s="1"/>
  <c r="G8" i="12" s="1"/>
  <c r="A12" i="11"/>
  <c r="B12" i="11"/>
  <c r="C12" i="11"/>
  <c r="E12" i="11"/>
  <c r="F12" i="11" s="1"/>
  <c r="H6" i="12" s="1"/>
  <c r="H12" i="11"/>
  <c r="I12" i="11"/>
  <c r="J12" i="11"/>
  <c r="L12" i="11"/>
  <c r="M12" i="11" s="1"/>
  <c r="H7" i="12" s="1"/>
  <c r="O12" i="11"/>
  <c r="P12" i="11"/>
  <c r="Q12" i="11"/>
  <c r="S12" i="11"/>
  <c r="T12" i="11" s="1"/>
  <c r="H8" i="12" s="1"/>
  <c r="A13" i="11"/>
  <c r="B13" i="11"/>
  <c r="C13" i="11"/>
  <c r="E13" i="11"/>
  <c r="F13" i="11" s="1"/>
  <c r="I6" i="12" s="1"/>
  <c r="H13" i="11"/>
  <c r="I13" i="11"/>
  <c r="J13" i="11"/>
  <c r="L13" i="11"/>
  <c r="M13" i="11" s="1"/>
  <c r="I7" i="12" s="1"/>
  <c r="O13" i="11"/>
  <c r="P13" i="11"/>
  <c r="Q13" i="11"/>
  <c r="S13" i="11"/>
  <c r="T13" i="11" s="1"/>
  <c r="I8" i="12" s="1"/>
  <c r="A14" i="11"/>
  <c r="B14" i="11"/>
  <c r="C14" i="11"/>
  <c r="E14" i="11"/>
  <c r="F14" i="11" s="1"/>
  <c r="J6" i="12" s="1"/>
  <c r="H14" i="11"/>
  <c r="I14" i="11"/>
  <c r="J14" i="11"/>
  <c r="L14" i="11"/>
  <c r="M14" i="11" s="1"/>
  <c r="J7" i="12" s="1"/>
  <c r="O14" i="11"/>
  <c r="P14" i="11"/>
  <c r="Q14" i="11"/>
  <c r="S14" i="11"/>
  <c r="T14" i="11" s="1"/>
  <c r="J8" i="12" s="1"/>
  <c r="A16" i="11"/>
  <c r="H16" i="11"/>
  <c r="O16" i="11"/>
  <c r="A18" i="11"/>
  <c r="B18" i="11"/>
  <c r="C18" i="11"/>
  <c r="E18" i="11"/>
  <c r="F18" i="11"/>
  <c r="C9" i="12" s="1"/>
  <c r="H18" i="11"/>
  <c r="I18" i="11"/>
  <c r="J18" i="11"/>
  <c r="L18" i="11"/>
  <c r="M18" i="11" s="1"/>
  <c r="C10" i="12" s="1"/>
  <c r="O18" i="11"/>
  <c r="P18" i="11"/>
  <c r="Q18" i="11"/>
  <c r="S18" i="11"/>
  <c r="T18" i="11" s="1"/>
  <c r="C11" i="12" s="1"/>
  <c r="A19" i="11"/>
  <c r="B19" i="11"/>
  <c r="C19" i="11"/>
  <c r="E19" i="11"/>
  <c r="F19" i="11" s="1"/>
  <c r="D9" i="12" s="1"/>
  <c r="H19" i="11"/>
  <c r="I19" i="11"/>
  <c r="L19" i="11"/>
  <c r="M19" i="11" s="1"/>
  <c r="D10" i="12" s="1"/>
  <c r="O19" i="11"/>
  <c r="P19" i="11"/>
  <c r="Q19" i="11"/>
  <c r="S19" i="11"/>
  <c r="T19" i="11" s="1"/>
  <c r="D11" i="12" s="1"/>
  <c r="A20" i="11"/>
  <c r="B20" i="11"/>
  <c r="C20" i="11"/>
  <c r="E20" i="11"/>
  <c r="F20" i="11" s="1"/>
  <c r="E9" i="12" s="1"/>
  <c r="H20" i="11"/>
  <c r="I20" i="11"/>
  <c r="J20" i="11"/>
  <c r="L20" i="11"/>
  <c r="M20" i="11" s="1"/>
  <c r="E10" i="12" s="1"/>
  <c r="O20" i="11"/>
  <c r="P20" i="11"/>
  <c r="Q20" i="11"/>
  <c r="S20" i="11"/>
  <c r="T20" i="11" s="1"/>
  <c r="E11" i="12" s="1"/>
  <c r="A21" i="11"/>
  <c r="B21" i="11"/>
  <c r="C21" i="11"/>
  <c r="E21" i="11"/>
  <c r="F21" i="11" s="1"/>
  <c r="F9" i="12" s="1"/>
  <c r="H21" i="11"/>
  <c r="I21" i="11"/>
  <c r="J21" i="11"/>
  <c r="L21" i="11"/>
  <c r="M21" i="11" s="1"/>
  <c r="F10" i="12" s="1"/>
  <c r="O21" i="11"/>
  <c r="P21" i="11"/>
  <c r="Q21" i="11"/>
  <c r="S21" i="11"/>
  <c r="T21" i="11" s="1"/>
  <c r="F11" i="12" s="1"/>
  <c r="A22" i="11"/>
  <c r="B22" i="11"/>
  <c r="C22" i="11"/>
  <c r="E22" i="11"/>
  <c r="F22" i="11" s="1"/>
  <c r="G9" i="12" s="1"/>
  <c r="H22" i="11"/>
  <c r="I22" i="11"/>
  <c r="J22" i="11"/>
  <c r="L22" i="11"/>
  <c r="M22" i="11" s="1"/>
  <c r="G10" i="12" s="1"/>
  <c r="O22" i="11"/>
  <c r="P22" i="11"/>
  <c r="Q22" i="11"/>
  <c r="S22" i="11"/>
  <c r="T22" i="11" s="1"/>
  <c r="G11" i="12" s="1"/>
  <c r="A23" i="11"/>
  <c r="B23" i="11"/>
  <c r="C23" i="11"/>
  <c r="E23" i="11"/>
  <c r="F23" i="11" s="1"/>
  <c r="H9" i="12" s="1"/>
  <c r="H23" i="11"/>
  <c r="I23" i="11"/>
  <c r="J23" i="11"/>
  <c r="L23" i="11"/>
  <c r="M23" i="11" s="1"/>
  <c r="H10" i="12" s="1"/>
  <c r="O23" i="11"/>
  <c r="P23" i="11"/>
  <c r="Q23" i="11"/>
  <c r="S23" i="11"/>
  <c r="T23" i="11" s="1"/>
  <c r="H11" i="12" s="1"/>
  <c r="A24" i="11"/>
  <c r="B24" i="11"/>
  <c r="C24" i="11"/>
  <c r="E24" i="11"/>
  <c r="F24" i="11" s="1"/>
  <c r="I9" i="12" s="1"/>
  <c r="H24" i="11"/>
  <c r="I24" i="11"/>
  <c r="J24" i="11"/>
  <c r="L24" i="11"/>
  <c r="M24" i="11" s="1"/>
  <c r="I10" i="12" s="1"/>
  <c r="O24" i="11"/>
  <c r="P24" i="11"/>
  <c r="Q24" i="11"/>
  <c r="S24" i="11"/>
  <c r="T24" i="11" s="1"/>
  <c r="I11" i="12" s="1"/>
  <c r="A25" i="11"/>
  <c r="B25" i="11"/>
  <c r="C25" i="11"/>
  <c r="E25" i="11"/>
  <c r="F25" i="11" s="1"/>
  <c r="J9" i="12" s="1"/>
  <c r="H25" i="11"/>
  <c r="I25" i="11"/>
  <c r="J25" i="11"/>
  <c r="L25" i="11"/>
  <c r="M25" i="11" s="1"/>
  <c r="J10" i="12" s="1"/>
  <c r="O25" i="11"/>
  <c r="P25" i="11"/>
  <c r="Q25" i="11"/>
  <c r="S25" i="11"/>
  <c r="T25" i="11" s="1"/>
  <c r="J11" i="12" s="1"/>
  <c r="A27" i="11"/>
  <c r="H27" i="11"/>
  <c r="O27" i="11"/>
  <c r="A29" i="11"/>
  <c r="B29" i="11"/>
  <c r="C29" i="11"/>
  <c r="E29" i="11"/>
  <c r="F29" i="11" s="1"/>
  <c r="C12" i="12" s="1"/>
  <c r="H29" i="11"/>
  <c r="I29" i="11"/>
  <c r="J29" i="11"/>
  <c r="L29" i="11"/>
  <c r="M29" i="11" s="1"/>
  <c r="C13" i="12" s="1"/>
  <c r="O29" i="11"/>
  <c r="P29" i="11"/>
  <c r="Q29" i="11"/>
  <c r="S29" i="11"/>
  <c r="T29" i="11" s="1"/>
  <c r="C14" i="12" s="1"/>
  <c r="A30" i="11"/>
  <c r="B30" i="11"/>
  <c r="C30" i="11"/>
  <c r="E30" i="11"/>
  <c r="F30" i="11" s="1"/>
  <c r="D12" i="12" s="1"/>
  <c r="H30" i="11"/>
  <c r="I30" i="11"/>
  <c r="J30" i="11"/>
  <c r="L30" i="11"/>
  <c r="M30" i="11" s="1"/>
  <c r="D13" i="12" s="1"/>
  <c r="O30" i="11"/>
  <c r="P30" i="11"/>
  <c r="Q30" i="11"/>
  <c r="S30" i="11"/>
  <c r="T30" i="11" s="1"/>
  <c r="D14" i="12" s="1"/>
  <c r="A31" i="11"/>
  <c r="B31" i="11"/>
  <c r="C31" i="11"/>
  <c r="E31" i="11"/>
  <c r="F31" i="11" s="1"/>
  <c r="E12" i="12" s="1"/>
  <c r="H31" i="11"/>
  <c r="I31" i="11"/>
  <c r="J31" i="11"/>
  <c r="L31" i="11"/>
  <c r="M31" i="11" s="1"/>
  <c r="E13" i="12" s="1"/>
  <c r="O31" i="11"/>
  <c r="P31" i="11"/>
  <c r="Q31" i="11"/>
  <c r="S31" i="11"/>
  <c r="T31" i="11" s="1"/>
  <c r="E14" i="12" s="1"/>
  <c r="A32" i="11"/>
  <c r="B32" i="11"/>
  <c r="C32" i="11"/>
  <c r="E32" i="11"/>
  <c r="F32" i="11" s="1"/>
  <c r="F12" i="12" s="1"/>
  <c r="H32" i="11"/>
  <c r="I32" i="11"/>
  <c r="J32" i="11"/>
  <c r="L32" i="11"/>
  <c r="M32" i="11" s="1"/>
  <c r="F13" i="12" s="1"/>
  <c r="O32" i="11"/>
  <c r="P32" i="11"/>
  <c r="Q32" i="11"/>
  <c r="S32" i="11"/>
  <c r="T32" i="11" s="1"/>
  <c r="F14" i="12" s="1"/>
  <c r="A33" i="11"/>
  <c r="B33" i="11"/>
  <c r="C33" i="11"/>
  <c r="E33" i="11"/>
  <c r="F33" i="11" s="1"/>
  <c r="G12" i="12" s="1"/>
  <c r="H33" i="11"/>
  <c r="I33" i="11"/>
  <c r="J33" i="11"/>
  <c r="L33" i="11"/>
  <c r="M33" i="11" s="1"/>
  <c r="G13" i="12" s="1"/>
  <c r="O33" i="11"/>
  <c r="P33" i="11"/>
  <c r="Q33" i="11"/>
  <c r="S33" i="11"/>
  <c r="T33" i="11" s="1"/>
  <c r="G14" i="12" s="1"/>
  <c r="A34" i="11"/>
  <c r="B34" i="11"/>
  <c r="C34" i="11"/>
  <c r="E34" i="11"/>
  <c r="F34" i="11" s="1"/>
  <c r="H12" i="12" s="1"/>
  <c r="H34" i="11"/>
  <c r="I34" i="11"/>
  <c r="J34" i="11"/>
  <c r="L34" i="11"/>
  <c r="M34" i="11" s="1"/>
  <c r="H13" i="12" s="1"/>
  <c r="O34" i="11"/>
  <c r="P34" i="11"/>
  <c r="Q34" i="11"/>
  <c r="S34" i="11"/>
  <c r="T34" i="11" s="1"/>
  <c r="H14" i="12" s="1"/>
  <c r="A35" i="11"/>
  <c r="B35" i="11"/>
  <c r="C35" i="11"/>
  <c r="E35" i="11"/>
  <c r="F35" i="11" s="1"/>
  <c r="I12" i="12" s="1"/>
  <c r="H35" i="11"/>
  <c r="I35" i="11"/>
  <c r="J35" i="11"/>
  <c r="L35" i="11"/>
  <c r="M35" i="11" s="1"/>
  <c r="I13" i="12" s="1"/>
  <c r="O35" i="11"/>
  <c r="P35" i="11"/>
  <c r="Q35" i="11"/>
  <c r="S35" i="11"/>
  <c r="T35" i="11" s="1"/>
  <c r="I14" i="12" s="1"/>
  <c r="A36" i="11"/>
  <c r="B36" i="11"/>
  <c r="C36" i="11"/>
  <c r="E36" i="11"/>
  <c r="F36" i="11" s="1"/>
  <c r="J12" i="12" s="1"/>
  <c r="H36" i="11"/>
  <c r="I36" i="11"/>
  <c r="J36" i="11"/>
  <c r="L36" i="11"/>
  <c r="M36" i="11" s="1"/>
  <c r="J13" i="12" s="1"/>
  <c r="O36" i="11"/>
  <c r="P36" i="11"/>
  <c r="Q36" i="11"/>
  <c r="S36" i="11"/>
  <c r="T36" i="11" s="1"/>
  <c r="J14" i="12" s="1"/>
  <c r="A38" i="11"/>
  <c r="H38" i="11"/>
  <c r="O38" i="11"/>
  <c r="A40" i="11"/>
  <c r="B40" i="11"/>
  <c r="C40" i="11"/>
  <c r="E40" i="11"/>
  <c r="F40" i="11" s="1"/>
  <c r="C15" i="12" s="1"/>
  <c r="H40" i="11"/>
  <c r="I40" i="11"/>
  <c r="J40" i="11"/>
  <c r="L40" i="11"/>
  <c r="M40" i="11"/>
  <c r="C16" i="12" s="1"/>
  <c r="O40" i="11"/>
  <c r="P40" i="11"/>
  <c r="Q40" i="11"/>
  <c r="S40" i="11"/>
  <c r="T40" i="11" s="1"/>
  <c r="C17" i="12" s="1"/>
  <c r="A41" i="11"/>
  <c r="B41" i="11"/>
  <c r="C41" i="11"/>
  <c r="E41" i="11"/>
  <c r="F41" i="11" s="1"/>
  <c r="D15" i="12" s="1"/>
  <c r="H41" i="11"/>
  <c r="I41" i="11"/>
  <c r="J41" i="11"/>
  <c r="L41" i="11"/>
  <c r="D16" i="12" s="1"/>
  <c r="O41" i="11"/>
  <c r="P41" i="11"/>
  <c r="Q41" i="11"/>
  <c r="S41" i="11"/>
  <c r="T41" i="11" s="1"/>
  <c r="D17" i="12" s="1"/>
  <c r="A42" i="11"/>
  <c r="B42" i="11"/>
  <c r="C42" i="11"/>
  <c r="E42" i="11"/>
  <c r="F42" i="11" s="1"/>
  <c r="E15" i="12" s="1"/>
  <c r="H42" i="11"/>
  <c r="I42" i="11"/>
  <c r="J42" i="11"/>
  <c r="L42" i="11"/>
  <c r="E16" i="12"/>
  <c r="O42" i="11"/>
  <c r="P42" i="11"/>
  <c r="Q42" i="11"/>
  <c r="S42" i="11"/>
  <c r="T42" i="11" s="1"/>
  <c r="E17" i="12" s="1"/>
  <c r="A43" i="11"/>
  <c r="B43" i="11"/>
  <c r="C43" i="11"/>
  <c r="E43" i="11"/>
  <c r="F43" i="11" s="1"/>
  <c r="F15" i="12" s="1"/>
  <c r="H43" i="11"/>
  <c r="I43" i="11"/>
  <c r="J43" i="11"/>
  <c r="L43" i="11"/>
  <c r="M43" i="11" s="1"/>
  <c r="F16" i="12" s="1"/>
  <c r="O43" i="11"/>
  <c r="P43" i="11"/>
  <c r="Q43" i="11"/>
  <c r="S43" i="11"/>
  <c r="T43" i="11" s="1"/>
  <c r="F17" i="12" s="1"/>
  <c r="A44" i="11"/>
  <c r="B44" i="11"/>
  <c r="C44" i="11"/>
  <c r="E44" i="11"/>
  <c r="F44" i="11" s="1"/>
  <c r="G15" i="12" s="1"/>
  <c r="H44" i="11"/>
  <c r="I44" i="11"/>
  <c r="J44" i="11"/>
  <c r="L44" i="11"/>
  <c r="M44" i="11" s="1"/>
  <c r="G16" i="12" s="1"/>
  <c r="O44" i="11"/>
  <c r="P44" i="11"/>
  <c r="Q44" i="11"/>
  <c r="S44" i="11"/>
  <c r="T44" i="11" s="1"/>
  <c r="G17" i="12" s="1"/>
  <c r="A45" i="11"/>
  <c r="B45" i="11"/>
  <c r="C45" i="11"/>
  <c r="E45" i="11"/>
  <c r="F45" i="11" s="1"/>
  <c r="H15" i="12" s="1"/>
  <c r="H45" i="11"/>
  <c r="I45" i="11"/>
  <c r="J45" i="11"/>
  <c r="L45" i="11"/>
  <c r="M45" i="11"/>
  <c r="H16" i="12" s="1"/>
  <c r="O45" i="11"/>
  <c r="P45" i="11"/>
  <c r="Q45" i="11"/>
  <c r="S45" i="11"/>
  <c r="T45" i="11" s="1"/>
  <c r="H17" i="12" s="1"/>
  <c r="A46" i="11"/>
  <c r="B46" i="11"/>
  <c r="C46" i="11"/>
  <c r="E46" i="11"/>
  <c r="F46" i="11" s="1"/>
  <c r="I15" i="12" s="1"/>
  <c r="H46" i="11"/>
  <c r="I46" i="11"/>
  <c r="J46" i="11"/>
  <c r="L46" i="11"/>
  <c r="M46" i="11" s="1"/>
  <c r="I16" i="12" s="1"/>
  <c r="O46" i="11"/>
  <c r="P46" i="11"/>
  <c r="Q46" i="11"/>
  <c r="S46" i="11"/>
  <c r="T46" i="11" s="1"/>
  <c r="I17" i="12" s="1"/>
  <c r="A47" i="11"/>
  <c r="B47" i="11"/>
  <c r="C47" i="11"/>
  <c r="E47" i="11"/>
  <c r="F47" i="11" s="1"/>
  <c r="J15" i="12" s="1"/>
  <c r="H47" i="11"/>
  <c r="I47" i="11"/>
  <c r="J47" i="11"/>
  <c r="L47" i="11"/>
  <c r="M47" i="11" s="1"/>
  <c r="J16" i="12" s="1"/>
  <c r="O47" i="11"/>
  <c r="P47" i="11"/>
  <c r="Q47" i="11"/>
  <c r="S47" i="11"/>
  <c r="T47" i="11" s="1"/>
  <c r="J17" i="12" s="1"/>
  <c r="O49" i="11"/>
  <c r="B51" i="11"/>
  <c r="C51" i="11"/>
  <c r="E51" i="11"/>
  <c r="F51" i="11" s="1"/>
  <c r="C19" i="12" s="1"/>
  <c r="O51" i="11"/>
  <c r="P51" i="11"/>
  <c r="Q51" i="11"/>
  <c r="S51" i="11"/>
  <c r="T51" i="11" s="1"/>
  <c r="C18" i="12" s="1"/>
  <c r="B52" i="11"/>
  <c r="C52" i="11"/>
  <c r="E52" i="11"/>
  <c r="F52" i="11"/>
  <c r="D19" i="12" s="1"/>
  <c r="O52" i="11"/>
  <c r="P52" i="11"/>
  <c r="Q52" i="11"/>
  <c r="S52" i="11"/>
  <c r="T52" i="11" s="1"/>
  <c r="D18" i="12" s="1"/>
  <c r="B53" i="11"/>
  <c r="C53" i="11"/>
  <c r="E53" i="11"/>
  <c r="F53" i="11" s="1"/>
  <c r="E19" i="12" s="1"/>
  <c r="O53" i="11"/>
  <c r="P53" i="11"/>
  <c r="Q53" i="11"/>
  <c r="S53" i="11"/>
  <c r="T53" i="11" s="1"/>
  <c r="E18" i="12" s="1"/>
  <c r="B54" i="11"/>
  <c r="C54" i="11"/>
  <c r="E54" i="11"/>
  <c r="F54" i="11" s="1"/>
  <c r="F19" i="12" s="1"/>
  <c r="O54" i="11"/>
  <c r="P54" i="11"/>
  <c r="Q54" i="11"/>
  <c r="S54" i="11"/>
  <c r="T54" i="11" s="1"/>
  <c r="F18" i="12" s="1"/>
  <c r="B55" i="11"/>
  <c r="C55" i="11"/>
  <c r="E55" i="11"/>
  <c r="F55" i="11" s="1"/>
  <c r="G19" i="12" s="1"/>
  <c r="O55" i="11"/>
  <c r="P55" i="11"/>
  <c r="Q55" i="11"/>
  <c r="G18" i="12"/>
  <c r="B56" i="11"/>
  <c r="C56" i="11"/>
  <c r="E56" i="11"/>
  <c r="F56" i="11" s="1"/>
  <c r="H19" i="12" s="1"/>
  <c r="O56" i="11"/>
  <c r="P56" i="11"/>
  <c r="Q56" i="11"/>
  <c r="S56" i="11"/>
  <c r="T56" i="11" s="1"/>
  <c r="H18" i="12" s="1"/>
  <c r="B57" i="11"/>
  <c r="C57" i="11"/>
  <c r="E57" i="11"/>
  <c r="F57" i="11" s="1"/>
  <c r="I19" i="12" s="1"/>
  <c r="O57" i="11"/>
  <c r="P57" i="11"/>
  <c r="Q57" i="11"/>
  <c r="S57" i="11"/>
  <c r="I18" i="12" s="1"/>
  <c r="B58" i="11"/>
  <c r="C58" i="11"/>
  <c r="E58" i="11"/>
  <c r="F58" i="11" s="1"/>
  <c r="J19" i="12" s="1"/>
  <c r="O58" i="11"/>
  <c r="P58" i="11"/>
  <c r="Q58" i="11"/>
  <c r="S58" i="11"/>
  <c r="T58" i="11" s="1"/>
  <c r="J18" i="12" s="1"/>
  <c r="E6" i="10"/>
  <c r="F6" i="10" s="1"/>
  <c r="H6" i="10"/>
  <c r="C1" i="9"/>
  <c r="C2" i="9"/>
  <c r="C5" i="9"/>
  <c r="D5" i="9"/>
  <c r="E5" i="9"/>
  <c r="F5" i="9"/>
  <c r="G5" i="9"/>
  <c r="H5" i="9"/>
  <c r="I5" i="9"/>
  <c r="J5" i="9"/>
  <c r="B6" i="9"/>
  <c r="B7" i="9"/>
  <c r="B9" i="9"/>
  <c r="B10" i="9"/>
  <c r="B11" i="9"/>
  <c r="B12" i="9"/>
  <c r="B13" i="9"/>
  <c r="B14" i="9"/>
  <c r="B15" i="9"/>
  <c r="B16" i="9"/>
  <c r="B17" i="9"/>
  <c r="H1" i="8"/>
  <c r="H2" i="8"/>
  <c r="A3" i="8"/>
  <c r="B4" i="9" s="1"/>
  <c r="A5" i="8"/>
  <c r="H5" i="8"/>
  <c r="A7" i="8"/>
  <c r="B7" i="8"/>
  <c r="C7" i="8"/>
  <c r="E7" i="8"/>
  <c r="F7" i="8" s="1"/>
  <c r="C6" i="9" s="1"/>
  <c r="H7" i="8"/>
  <c r="I7" i="8"/>
  <c r="J7" i="8"/>
  <c r="L7" i="8"/>
  <c r="M7" i="8" s="1"/>
  <c r="C7" i="9" s="1"/>
  <c r="O7" i="8"/>
  <c r="C8" i="9"/>
  <c r="A8" i="8"/>
  <c r="B8" i="8"/>
  <c r="C8" i="8"/>
  <c r="E8" i="8"/>
  <c r="F8" i="8" s="1"/>
  <c r="D6" i="9" s="1"/>
  <c r="H8" i="8"/>
  <c r="I8" i="8"/>
  <c r="J8" i="8"/>
  <c r="L8" i="8"/>
  <c r="M8" i="8" s="1"/>
  <c r="D7" i="9" s="1"/>
  <c r="O8" i="8"/>
  <c r="T8" i="8"/>
  <c r="D8" i="9" s="1"/>
  <c r="A9" i="8"/>
  <c r="B9" i="8"/>
  <c r="C9" i="8"/>
  <c r="E9" i="8"/>
  <c r="F9" i="8" s="1"/>
  <c r="E6" i="9" s="1"/>
  <c r="H9" i="8"/>
  <c r="I9" i="8"/>
  <c r="J9" i="8"/>
  <c r="L9" i="8"/>
  <c r="M9" i="8" s="1"/>
  <c r="E7" i="9" s="1"/>
  <c r="O9" i="8"/>
  <c r="T9" i="8"/>
  <c r="E8" i="9" s="1"/>
  <c r="A10" i="8"/>
  <c r="B10" i="8"/>
  <c r="C10" i="8"/>
  <c r="E10" i="8"/>
  <c r="F10" i="8" s="1"/>
  <c r="F6" i="9" s="1"/>
  <c r="H10" i="8"/>
  <c r="I10" i="8"/>
  <c r="J10" i="8"/>
  <c r="L10" i="8"/>
  <c r="M10" i="8" s="1"/>
  <c r="F7" i="9" s="1"/>
  <c r="O10" i="8"/>
  <c r="T10" i="8"/>
  <c r="F8" i="9" s="1"/>
  <c r="E11" i="8"/>
  <c r="F11" i="8" s="1"/>
  <c r="G6" i="9" s="1"/>
  <c r="L11" i="8"/>
  <c r="M11" i="8" s="1"/>
  <c r="G7" i="9" s="1"/>
  <c r="O11" i="8"/>
  <c r="T11" i="8"/>
  <c r="G8" i="9"/>
  <c r="A12" i="8"/>
  <c r="B12" i="8"/>
  <c r="C12" i="8"/>
  <c r="E12" i="8"/>
  <c r="F12" i="8" s="1"/>
  <c r="H6" i="9" s="1"/>
  <c r="H12" i="8"/>
  <c r="I12" i="8"/>
  <c r="J12" i="8"/>
  <c r="L12" i="8"/>
  <c r="M12" i="8" s="1"/>
  <c r="H7" i="9" s="1"/>
  <c r="O12" i="8"/>
  <c r="T12" i="8"/>
  <c r="H8" i="9" s="1"/>
  <c r="A13" i="8"/>
  <c r="B13" i="8"/>
  <c r="C13" i="8"/>
  <c r="E13" i="8"/>
  <c r="F13" i="8" s="1"/>
  <c r="I6" i="9" s="1"/>
  <c r="H13" i="8"/>
  <c r="I13" i="8"/>
  <c r="J13" i="8"/>
  <c r="L13" i="8"/>
  <c r="M13" i="8" s="1"/>
  <c r="I7" i="9" s="1"/>
  <c r="O13" i="8"/>
  <c r="T13" i="8"/>
  <c r="I8" i="9" s="1"/>
  <c r="A14" i="8"/>
  <c r="B14" i="8"/>
  <c r="C14" i="8"/>
  <c r="E14" i="8"/>
  <c r="F14" i="8" s="1"/>
  <c r="J6" i="9" s="1"/>
  <c r="H14" i="8"/>
  <c r="I14" i="8"/>
  <c r="J14" i="8"/>
  <c r="L14" i="8"/>
  <c r="M14" i="8" s="1"/>
  <c r="J7" i="9" s="1"/>
  <c r="O14" i="8"/>
  <c r="T14" i="8"/>
  <c r="J8" i="9" s="1"/>
  <c r="A16" i="8"/>
  <c r="H16" i="8"/>
  <c r="O16" i="8"/>
  <c r="A18" i="8"/>
  <c r="B18" i="8"/>
  <c r="C18" i="8"/>
  <c r="E18" i="8"/>
  <c r="F18" i="8" s="1"/>
  <c r="C9" i="9" s="1"/>
  <c r="H18" i="8"/>
  <c r="I18" i="8"/>
  <c r="J18" i="8"/>
  <c r="L18" i="8"/>
  <c r="M18" i="8"/>
  <c r="C10" i="9" s="1"/>
  <c r="O18" i="8"/>
  <c r="P18" i="8"/>
  <c r="Q18" i="8"/>
  <c r="S18" i="8"/>
  <c r="T18" i="8" s="1"/>
  <c r="C11" i="9" s="1"/>
  <c r="A19" i="8"/>
  <c r="B19" i="8"/>
  <c r="C19" i="8"/>
  <c r="E19" i="8"/>
  <c r="F19" i="8" s="1"/>
  <c r="D9" i="9" s="1"/>
  <c r="H19" i="8"/>
  <c r="I19" i="8"/>
  <c r="J19" i="8"/>
  <c r="L19" i="8"/>
  <c r="M19" i="8" s="1"/>
  <c r="D10" i="9" s="1"/>
  <c r="O19" i="8"/>
  <c r="P19" i="8"/>
  <c r="Q19" i="8"/>
  <c r="S19" i="8"/>
  <c r="T19" i="8" s="1"/>
  <c r="D11" i="9" s="1"/>
  <c r="A20" i="8"/>
  <c r="B20" i="8"/>
  <c r="C20" i="8"/>
  <c r="E20" i="8"/>
  <c r="F20" i="8" s="1"/>
  <c r="E9" i="9" s="1"/>
  <c r="H20" i="8"/>
  <c r="I20" i="8"/>
  <c r="J20" i="8"/>
  <c r="L20" i="8"/>
  <c r="M20" i="8" s="1"/>
  <c r="E10" i="9" s="1"/>
  <c r="O20" i="8"/>
  <c r="P20" i="8"/>
  <c r="Q20" i="8"/>
  <c r="S20" i="8"/>
  <c r="T20" i="8" s="1"/>
  <c r="E11" i="9" s="1"/>
  <c r="A21" i="8"/>
  <c r="B21" i="8"/>
  <c r="C21" i="8"/>
  <c r="E21" i="8"/>
  <c r="F21" i="8" s="1"/>
  <c r="F9" i="9" s="1"/>
  <c r="H21" i="8"/>
  <c r="I21" i="8"/>
  <c r="J21" i="8"/>
  <c r="L21" i="8"/>
  <c r="M21" i="8"/>
  <c r="F10" i="9" s="1"/>
  <c r="O21" i="8"/>
  <c r="P21" i="8"/>
  <c r="Q21" i="8"/>
  <c r="S21" i="8"/>
  <c r="T21" i="8" s="1"/>
  <c r="F11" i="9" s="1"/>
  <c r="A22" i="8"/>
  <c r="B22" i="8"/>
  <c r="C22" i="8"/>
  <c r="E22" i="8"/>
  <c r="F22" i="8" s="1"/>
  <c r="G9" i="9" s="1"/>
  <c r="H22" i="8"/>
  <c r="I22" i="8"/>
  <c r="J22" i="8"/>
  <c r="L22" i="8"/>
  <c r="M22" i="8" s="1"/>
  <c r="G10" i="9" s="1"/>
  <c r="O22" i="8"/>
  <c r="P22" i="8"/>
  <c r="Q22" i="8"/>
  <c r="S22" i="8"/>
  <c r="T22" i="8" s="1"/>
  <c r="G11" i="9" s="1"/>
  <c r="A23" i="8"/>
  <c r="B23" i="8"/>
  <c r="C23" i="8"/>
  <c r="E23" i="8"/>
  <c r="F23" i="8" s="1"/>
  <c r="H9" i="9" s="1"/>
  <c r="H23" i="8"/>
  <c r="I23" i="8"/>
  <c r="J23" i="8"/>
  <c r="L23" i="8"/>
  <c r="M23" i="8" s="1"/>
  <c r="H10" i="9" s="1"/>
  <c r="O23" i="8"/>
  <c r="P23" i="8"/>
  <c r="Q23" i="8"/>
  <c r="S23" i="8"/>
  <c r="T23" i="8" s="1"/>
  <c r="H11" i="9" s="1"/>
  <c r="A24" i="8"/>
  <c r="B24" i="8"/>
  <c r="C24" i="8"/>
  <c r="E24" i="8"/>
  <c r="F24" i="8" s="1"/>
  <c r="I9" i="9" s="1"/>
  <c r="H24" i="8"/>
  <c r="I24" i="8"/>
  <c r="J24" i="8"/>
  <c r="L24" i="8"/>
  <c r="M24" i="8" s="1"/>
  <c r="I10" i="9" s="1"/>
  <c r="O24" i="8"/>
  <c r="P24" i="8"/>
  <c r="Q24" i="8"/>
  <c r="S24" i="8"/>
  <c r="T24" i="8" s="1"/>
  <c r="I11" i="9" s="1"/>
  <c r="A25" i="8"/>
  <c r="B25" i="8"/>
  <c r="C25" i="8"/>
  <c r="E25" i="8"/>
  <c r="F25" i="8" s="1"/>
  <c r="J9" i="9" s="1"/>
  <c r="H25" i="8"/>
  <c r="I25" i="8"/>
  <c r="J25" i="8"/>
  <c r="L25" i="8"/>
  <c r="M25" i="8" s="1"/>
  <c r="J10" i="9" s="1"/>
  <c r="O25" i="8"/>
  <c r="P25" i="8"/>
  <c r="Q25" i="8"/>
  <c r="S25" i="8"/>
  <c r="T25" i="8" s="1"/>
  <c r="J11" i="9" s="1"/>
  <c r="A27" i="8"/>
  <c r="H27" i="8"/>
  <c r="O27" i="8"/>
  <c r="A29" i="8"/>
  <c r="B29" i="8"/>
  <c r="C29" i="8"/>
  <c r="E29" i="8"/>
  <c r="F29" i="8" s="1"/>
  <c r="C12" i="9" s="1"/>
  <c r="H29" i="8"/>
  <c r="I29" i="8"/>
  <c r="J29" i="8"/>
  <c r="L29" i="8"/>
  <c r="M29" i="8" s="1"/>
  <c r="C13" i="9" s="1"/>
  <c r="O29" i="8"/>
  <c r="P29" i="8"/>
  <c r="Q29" i="8"/>
  <c r="S29" i="8"/>
  <c r="T29" i="8" s="1"/>
  <c r="C14" i="9" s="1"/>
  <c r="A30" i="8"/>
  <c r="B30" i="8"/>
  <c r="C30" i="8"/>
  <c r="E30" i="8"/>
  <c r="F30" i="8" s="1"/>
  <c r="D12" i="9" s="1"/>
  <c r="H30" i="8"/>
  <c r="I30" i="8"/>
  <c r="J30" i="8"/>
  <c r="L30" i="8"/>
  <c r="M30" i="8" s="1"/>
  <c r="D13" i="9" s="1"/>
  <c r="O30" i="8"/>
  <c r="P30" i="8"/>
  <c r="Q30" i="8"/>
  <c r="S30" i="8"/>
  <c r="T30" i="8" s="1"/>
  <c r="D14" i="9" s="1"/>
  <c r="A31" i="8"/>
  <c r="B31" i="8"/>
  <c r="C31" i="8"/>
  <c r="E31" i="8"/>
  <c r="F31" i="8" s="1"/>
  <c r="E12" i="9" s="1"/>
  <c r="H31" i="8"/>
  <c r="I31" i="8"/>
  <c r="J31" i="8"/>
  <c r="L31" i="8"/>
  <c r="M31" i="8" s="1"/>
  <c r="E13" i="9" s="1"/>
  <c r="O31" i="8"/>
  <c r="P31" i="8"/>
  <c r="Q31" i="8"/>
  <c r="S31" i="8"/>
  <c r="T31" i="8" s="1"/>
  <c r="E14" i="9" s="1"/>
  <c r="A32" i="8"/>
  <c r="B32" i="8"/>
  <c r="C32" i="8"/>
  <c r="E32" i="8"/>
  <c r="F32" i="8" s="1"/>
  <c r="F12" i="9" s="1"/>
  <c r="H32" i="8"/>
  <c r="I32" i="8"/>
  <c r="J32" i="8"/>
  <c r="L32" i="8"/>
  <c r="M32" i="8"/>
  <c r="F13" i="9" s="1"/>
  <c r="O32" i="8"/>
  <c r="P32" i="8"/>
  <c r="Q32" i="8"/>
  <c r="S32" i="8"/>
  <c r="T32" i="8" s="1"/>
  <c r="F14" i="9" s="1"/>
  <c r="A33" i="8"/>
  <c r="B33" i="8"/>
  <c r="C33" i="8"/>
  <c r="E33" i="8"/>
  <c r="F33" i="8" s="1"/>
  <c r="G12" i="9" s="1"/>
  <c r="H33" i="8"/>
  <c r="I33" i="8"/>
  <c r="J33" i="8"/>
  <c r="L33" i="8"/>
  <c r="M33" i="8" s="1"/>
  <c r="G13" i="9" s="1"/>
  <c r="O33" i="8"/>
  <c r="P33" i="8"/>
  <c r="Q33" i="8"/>
  <c r="S33" i="8"/>
  <c r="T33" i="8" s="1"/>
  <c r="G14" i="9" s="1"/>
  <c r="A34" i="8"/>
  <c r="B34" i="8"/>
  <c r="C34" i="8"/>
  <c r="E34" i="8"/>
  <c r="F34" i="8" s="1"/>
  <c r="H12" i="9" s="1"/>
  <c r="H34" i="8"/>
  <c r="I34" i="8"/>
  <c r="J34" i="8"/>
  <c r="L34" i="8"/>
  <c r="M34" i="8" s="1"/>
  <c r="H13" i="9" s="1"/>
  <c r="O34" i="8"/>
  <c r="P34" i="8"/>
  <c r="Q34" i="8"/>
  <c r="S34" i="8"/>
  <c r="T34" i="8" s="1"/>
  <c r="H14" i="9" s="1"/>
  <c r="A35" i="8"/>
  <c r="B35" i="8"/>
  <c r="C35" i="8"/>
  <c r="E35" i="8"/>
  <c r="F35" i="8" s="1"/>
  <c r="I12" i="9" s="1"/>
  <c r="H35" i="8"/>
  <c r="I35" i="8"/>
  <c r="J35" i="8"/>
  <c r="L35" i="8"/>
  <c r="M35" i="8" s="1"/>
  <c r="I13" i="9" s="1"/>
  <c r="O35" i="8"/>
  <c r="P35" i="8"/>
  <c r="Q35" i="8"/>
  <c r="S35" i="8"/>
  <c r="T35" i="8" s="1"/>
  <c r="I14" i="9" s="1"/>
  <c r="A36" i="8"/>
  <c r="B36" i="8"/>
  <c r="C36" i="8"/>
  <c r="E36" i="8"/>
  <c r="F36" i="8" s="1"/>
  <c r="J12" i="9" s="1"/>
  <c r="H36" i="8"/>
  <c r="I36" i="8"/>
  <c r="J36" i="8"/>
  <c r="L36" i="8"/>
  <c r="M36" i="8" s="1"/>
  <c r="J13" i="9" s="1"/>
  <c r="O36" i="8"/>
  <c r="P36" i="8"/>
  <c r="Q36" i="8"/>
  <c r="S36" i="8"/>
  <c r="T36" i="8" s="1"/>
  <c r="J14" i="9" s="1"/>
  <c r="A38" i="8"/>
  <c r="H38" i="8"/>
  <c r="A40" i="8"/>
  <c r="B40" i="8"/>
  <c r="C40" i="8"/>
  <c r="E40" i="8"/>
  <c r="F40" i="8" s="1"/>
  <c r="C15" i="9" s="1"/>
  <c r="H40" i="8"/>
  <c r="I40" i="8"/>
  <c r="J40" i="8"/>
  <c r="L40" i="8"/>
  <c r="M40" i="8" s="1"/>
  <c r="C16" i="9" s="1"/>
  <c r="P40" i="8"/>
  <c r="Q40" i="8"/>
  <c r="S40" i="8"/>
  <c r="T40" i="8" s="1"/>
  <c r="C17" i="9" s="1"/>
  <c r="A41" i="8"/>
  <c r="B41" i="8"/>
  <c r="C41" i="8"/>
  <c r="E41" i="8"/>
  <c r="F41" i="8" s="1"/>
  <c r="D15" i="9" s="1"/>
  <c r="H41" i="8"/>
  <c r="I41" i="8"/>
  <c r="J41" i="8"/>
  <c r="L41" i="8"/>
  <c r="M41" i="8" s="1"/>
  <c r="D16" i="9" s="1"/>
  <c r="P41" i="8"/>
  <c r="Q41" i="8"/>
  <c r="S41" i="8"/>
  <c r="T41" i="8" s="1"/>
  <c r="D17" i="9" s="1"/>
  <c r="A42" i="8"/>
  <c r="B42" i="8"/>
  <c r="C42" i="8"/>
  <c r="E42" i="8"/>
  <c r="E15" i="9" s="1"/>
  <c r="H42" i="8"/>
  <c r="I42" i="8"/>
  <c r="J42" i="8"/>
  <c r="L42" i="8"/>
  <c r="M42" i="8" s="1"/>
  <c r="E16" i="9" s="1"/>
  <c r="P42" i="8"/>
  <c r="Q42" i="8"/>
  <c r="S42" i="8"/>
  <c r="T42" i="8" s="1"/>
  <c r="E17" i="9" s="1"/>
  <c r="A43" i="8"/>
  <c r="B43" i="8"/>
  <c r="C43" i="8"/>
  <c r="E43" i="8"/>
  <c r="F43" i="8" s="1"/>
  <c r="F15" i="9" s="1"/>
  <c r="H43" i="8"/>
  <c r="I43" i="8"/>
  <c r="J43" i="8"/>
  <c r="L43" i="8"/>
  <c r="M43" i="8" s="1"/>
  <c r="F16" i="9" s="1"/>
  <c r="P43" i="8"/>
  <c r="Q43" i="8"/>
  <c r="S43" i="8"/>
  <c r="T43" i="8" s="1"/>
  <c r="F17" i="9" s="1"/>
  <c r="A44" i="8"/>
  <c r="B44" i="8"/>
  <c r="C44" i="8"/>
  <c r="E44" i="8"/>
  <c r="F44" i="8" s="1"/>
  <c r="G15" i="9" s="1"/>
  <c r="H44" i="8"/>
  <c r="I44" i="8"/>
  <c r="J44" i="8"/>
  <c r="L44" i="8"/>
  <c r="M44" i="8" s="1"/>
  <c r="G16" i="9" s="1"/>
  <c r="P44" i="8"/>
  <c r="Q44" i="8"/>
  <c r="S44" i="8"/>
  <c r="T44" i="8" s="1"/>
  <c r="G17" i="9" s="1"/>
  <c r="A45" i="8"/>
  <c r="B45" i="8"/>
  <c r="C45" i="8"/>
  <c r="E45" i="8"/>
  <c r="F45" i="8" s="1"/>
  <c r="H15" i="9" s="1"/>
  <c r="H45" i="8"/>
  <c r="I45" i="8"/>
  <c r="J45" i="8"/>
  <c r="L45" i="8"/>
  <c r="M45" i="8" s="1"/>
  <c r="H16" i="9" s="1"/>
  <c r="P45" i="8"/>
  <c r="Q45" i="8"/>
  <c r="S45" i="8"/>
  <c r="T45" i="8" s="1"/>
  <c r="H17" i="9" s="1"/>
  <c r="A46" i="8"/>
  <c r="B46" i="8"/>
  <c r="C46" i="8"/>
  <c r="E46" i="8"/>
  <c r="I15" i="9" s="1"/>
  <c r="H46" i="8"/>
  <c r="I46" i="8"/>
  <c r="J46" i="8"/>
  <c r="L46" i="8"/>
  <c r="M46" i="8" s="1"/>
  <c r="I16" i="9" s="1"/>
  <c r="P46" i="8"/>
  <c r="Q46" i="8"/>
  <c r="S46" i="8"/>
  <c r="T46" i="8" s="1"/>
  <c r="I17" i="9" s="1"/>
  <c r="A47" i="8"/>
  <c r="B47" i="8"/>
  <c r="C47" i="8"/>
  <c r="E47" i="8"/>
  <c r="F47" i="8"/>
  <c r="J15" i="9" s="1"/>
  <c r="H47" i="8"/>
  <c r="I47" i="8"/>
  <c r="J47" i="8"/>
  <c r="L47" i="8"/>
  <c r="M47" i="8" s="1"/>
  <c r="J16" i="9" s="1"/>
  <c r="P47" i="8"/>
  <c r="Q47" i="8"/>
  <c r="S47" i="8"/>
  <c r="T47" i="8" s="1"/>
  <c r="J17" i="9" s="1"/>
  <c r="C1" i="6"/>
  <c r="C2" i="6"/>
  <c r="C5" i="6"/>
  <c r="D5" i="6"/>
  <c r="E5" i="6"/>
  <c r="F5" i="6"/>
  <c r="G5" i="6"/>
  <c r="H5" i="6"/>
  <c r="I5" i="6"/>
  <c r="J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H1" i="5"/>
  <c r="H2" i="5"/>
  <c r="A3" i="5"/>
  <c r="B4" i="6" s="1"/>
  <c r="A5" i="5"/>
  <c r="H5" i="5"/>
  <c r="O5" i="5"/>
  <c r="A7" i="5"/>
  <c r="B7" i="5"/>
  <c r="C7" i="5"/>
  <c r="E7" i="5"/>
  <c r="F7" i="5" s="1"/>
  <c r="C6" i="6" s="1"/>
  <c r="H7" i="5"/>
  <c r="I7" i="5"/>
  <c r="J7" i="5"/>
  <c r="L7" i="5"/>
  <c r="M7" i="5"/>
  <c r="C7" i="6" s="1"/>
  <c r="O7" i="5"/>
  <c r="P7" i="5"/>
  <c r="Q7" i="5"/>
  <c r="S7" i="5"/>
  <c r="T7" i="5" s="1"/>
  <c r="C8" i="6" s="1"/>
  <c r="A8" i="5"/>
  <c r="B8" i="5"/>
  <c r="C8" i="5"/>
  <c r="E8" i="5"/>
  <c r="F8" i="5" s="1"/>
  <c r="D6" i="6" s="1"/>
  <c r="H8" i="5"/>
  <c r="I8" i="5"/>
  <c r="J8" i="5"/>
  <c r="L8" i="5"/>
  <c r="M8" i="5" s="1"/>
  <c r="D7" i="6" s="1"/>
  <c r="O8" i="5"/>
  <c r="P8" i="5"/>
  <c r="Q8" i="5"/>
  <c r="S8" i="5"/>
  <c r="T8" i="5" s="1"/>
  <c r="D8" i="6" s="1"/>
  <c r="A9" i="5"/>
  <c r="B9" i="5"/>
  <c r="C9" i="5"/>
  <c r="E9" i="5"/>
  <c r="F9" i="5" s="1"/>
  <c r="E6" i="6" s="1"/>
  <c r="H9" i="5"/>
  <c r="I9" i="5"/>
  <c r="J9" i="5"/>
  <c r="L9" i="5"/>
  <c r="M9" i="5" s="1"/>
  <c r="E7" i="6" s="1"/>
  <c r="O9" i="5"/>
  <c r="P9" i="5"/>
  <c r="Q9" i="5"/>
  <c r="S9" i="5"/>
  <c r="T9" i="5" s="1"/>
  <c r="E8" i="6" s="1"/>
  <c r="A10" i="5"/>
  <c r="B10" i="5"/>
  <c r="C10" i="5"/>
  <c r="E10" i="5"/>
  <c r="F10" i="5" s="1"/>
  <c r="F6" i="6" s="1"/>
  <c r="H10" i="5"/>
  <c r="I10" i="5"/>
  <c r="J10" i="5"/>
  <c r="L10" i="5"/>
  <c r="M10" i="5" s="1"/>
  <c r="F7" i="6" s="1"/>
  <c r="O10" i="5"/>
  <c r="P10" i="5"/>
  <c r="Q10" i="5"/>
  <c r="S10" i="5"/>
  <c r="T10" i="5" s="1"/>
  <c r="F8" i="6" s="1"/>
  <c r="A11" i="5"/>
  <c r="B11" i="5"/>
  <c r="C11" i="5"/>
  <c r="E11" i="5"/>
  <c r="F11" i="5" s="1"/>
  <c r="G6" i="6" s="1"/>
  <c r="H11" i="5"/>
  <c r="I11" i="5"/>
  <c r="J11" i="5"/>
  <c r="L11" i="5"/>
  <c r="M11" i="5" s="1"/>
  <c r="G7" i="6" s="1"/>
  <c r="O11" i="5"/>
  <c r="P11" i="5"/>
  <c r="Q11" i="5"/>
  <c r="S11" i="5"/>
  <c r="T11" i="5" s="1"/>
  <c r="G8" i="6" s="1"/>
  <c r="A12" i="5"/>
  <c r="B12" i="5"/>
  <c r="C12" i="5"/>
  <c r="E12" i="5"/>
  <c r="F12" i="5" s="1"/>
  <c r="H6" i="6" s="1"/>
  <c r="H12" i="5"/>
  <c r="I12" i="5"/>
  <c r="J12" i="5"/>
  <c r="L12" i="5"/>
  <c r="M12" i="5" s="1"/>
  <c r="H7" i="6" s="1"/>
  <c r="O12" i="5"/>
  <c r="P12" i="5"/>
  <c r="Q12" i="5"/>
  <c r="S12" i="5"/>
  <c r="T12" i="5" s="1"/>
  <c r="H8" i="6" s="1"/>
  <c r="A13" i="5"/>
  <c r="B13" i="5"/>
  <c r="C13" i="5"/>
  <c r="E13" i="5"/>
  <c r="F13" i="5" s="1"/>
  <c r="I6" i="6" s="1"/>
  <c r="H13" i="5"/>
  <c r="I13" i="5"/>
  <c r="J13" i="5"/>
  <c r="L13" i="5"/>
  <c r="M13" i="5" s="1"/>
  <c r="I7" i="6" s="1"/>
  <c r="O13" i="5"/>
  <c r="P13" i="5"/>
  <c r="Q13" i="5"/>
  <c r="S13" i="5"/>
  <c r="T13" i="5" s="1"/>
  <c r="I8" i="6" s="1"/>
  <c r="A14" i="5"/>
  <c r="B14" i="5"/>
  <c r="C14" i="5"/>
  <c r="E14" i="5"/>
  <c r="F14" i="5" s="1"/>
  <c r="J6" i="6" s="1"/>
  <c r="H14" i="5"/>
  <c r="I14" i="5"/>
  <c r="J14" i="5"/>
  <c r="L14" i="5"/>
  <c r="M14" i="5" s="1"/>
  <c r="J7" i="6" s="1"/>
  <c r="O14" i="5"/>
  <c r="P14" i="5"/>
  <c r="Q14" i="5"/>
  <c r="S14" i="5"/>
  <c r="T14" i="5" s="1"/>
  <c r="J8" i="6" s="1"/>
  <c r="A16" i="5"/>
  <c r="H16" i="5"/>
  <c r="O16" i="5"/>
  <c r="A18" i="5"/>
  <c r="B18" i="5"/>
  <c r="C18" i="5"/>
  <c r="E18" i="5"/>
  <c r="F18" i="5" s="1"/>
  <c r="C9" i="6" s="1"/>
  <c r="H18" i="5"/>
  <c r="I18" i="5"/>
  <c r="J18" i="5"/>
  <c r="L18" i="5"/>
  <c r="M18" i="5" s="1"/>
  <c r="C10" i="6" s="1"/>
  <c r="O18" i="5"/>
  <c r="P18" i="5"/>
  <c r="Q18" i="5"/>
  <c r="S18" i="5"/>
  <c r="T18" i="5" s="1"/>
  <c r="C11" i="6" s="1"/>
  <c r="A19" i="5"/>
  <c r="B19" i="5"/>
  <c r="C19" i="5"/>
  <c r="E19" i="5"/>
  <c r="F19" i="5" s="1"/>
  <c r="D9" i="6" s="1"/>
  <c r="H19" i="5"/>
  <c r="I19" i="5"/>
  <c r="J19" i="5"/>
  <c r="L19" i="5"/>
  <c r="M19" i="5" s="1"/>
  <c r="D10" i="6" s="1"/>
  <c r="O19" i="5"/>
  <c r="P19" i="5"/>
  <c r="Q19" i="5"/>
  <c r="S19" i="5"/>
  <c r="T19" i="5" s="1"/>
  <c r="D11" i="6" s="1"/>
  <c r="A20" i="5"/>
  <c r="B20" i="5"/>
  <c r="C20" i="5"/>
  <c r="E20" i="5"/>
  <c r="F20" i="5" s="1"/>
  <c r="E9" i="6" s="1"/>
  <c r="H20" i="5"/>
  <c r="I20" i="5"/>
  <c r="J20" i="5"/>
  <c r="L20" i="5"/>
  <c r="M20" i="5" s="1"/>
  <c r="E10" i="6" s="1"/>
  <c r="O20" i="5"/>
  <c r="P20" i="5"/>
  <c r="Q20" i="5"/>
  <c r="S20" i="5"/>
  <c r="T20" i="5" s="1"/>
  <c r="E11" i="6" s="1"/>
  <c r="A21" i="5"/>
  <c r="B21" i="5"/>
  <c r="C21" i="5"/>
  <c r="E21" i="5"/>
  <c r="F21" i="5" s="1"/>
  <c r="F9" i="6" s="1"/>
  <c r="H21" i="5"/>
  <c r="I21" i="5"/>
  <c r="J21" i="5"/>
  <c r="L21" i="5"/>
  <c r="M21" i="5" s="1"/>
  <c r="F10" i="6" s="1"/>
  <c r="O21" i="5"/>
  <c r="P21" i="5"/>
  <c r="Q21" i="5"/>
  <c r="S21" i="5"/>
  <c r="T21" i="5" s="1"/>
  <c r="F11" i="6" s="1"/>
  <c r="A22" i="5"/>
  <c r="B22" i="5"/>
  <c r="C22" i="5"/>
  <c r="E22" i="5"/>
  <c r="F22" i="5" s="1"/>
  <c r="G9" i="6" s="1"/>
  <c r="H22" i="5"/>
  <c r="I22" i="5"/>
  <c r="J22" i="5"/>
  <c r="L22" i="5"/>
  <c r="M22" i="5" s="1"/>
  <c r="G10" i="6" s="1"/>
  <c r="O22" i="5"/>
  <c r="P22" i="5"/>
  <c r="Q22" i="5"/>
  <c r="S22" i="5"/>
  <c r="T22" i="5" s="1"/>
  <c r="G11" i="6" s="1"/>
  <c r="A23" i="5"/>
  <c r="B23" i="5"/>
  <c r="C23" i="5"/>
  <c r="E23" i="5"/>
  <c r="F23" i="5" s="1"/>
  <c r="H9" i="6" s="1"/>
  <c r="H23" i="5"/>
  <c r="I23" i="5"/>
  <c r="J23" i="5"/>
  <c r="L23" i="5"/>
  <c r="M23" i="5" s="1"/>
  <c r="H10" i="6" s="1"/>
  <c r="O23" i="5"/>
  <c r="P23" i="5"/>
  <c r="Q23" i="5"/>
  <c r="S23" i="5"/>
  <c r="T23" i="5" s="1"/>
  <c r="H11" i="6" s="1"/>
  <c r="A24" i="5"/>
  <c r="B24" i="5"/>
  <c r="C24" i="5"/>
  <c r="E24" i="5"/>
  <c r="F24" i="5" s="1"/>
  <c r="I9" i="6" s="1"/>
  <c r="H24" i="5"/>
  <c r="I24" i="5"/>
  <c r="J24" i="5"/>
  <c r="L24" i="5"/>
  <c r="M24" i="5" s="1"/>
  <c r="I10" i="6" s="1"/>
  <c r="O24" i="5"/>
  <c r="P24" i="5"/>
  <c r="Q24" i="5"/>
  <c r="S24" i="5"/>
  <c r="T24" i="5" s="1"/>
  <c r="I11" i="6" s="1"/>
  <c r="A25" i="5"/>
  <c r="B25" i="5"/>
  <c r="C25" i="5"/>
  <c r="E25" i="5"/>
  <c r="F25" i="5" s="1"/>
  <c r="J9" i="6" s="1"/>
  <c r="H25" i="5"/>
  <c r="I25" i="5"/>
  <c r="J25" i="5"/>
  <c r="L25" i="5"/>
  <c r="M25" i="5" s="1"/>
  <c r="J10" i="6" s="1"/>
  <c r="O25" i="5"/>
  <c r="P25" i="5"/>
  <c r="Q25" i="5"/>
  <c r="S25" i="5"/>
  <c r="T25" i="5" s="1"/>
  <c r="J11" i="6" s="1"/>
  <c r="A27" i="5"/>
  <c r="H27" i="5"/>
  <c r="O27" i="5"/>
  <c r="A29" i="5"/>
  <c r="B29" i="5"/>
  <c r="C29" i="5"/>
  <c r="E29" i="5"/>
  <c r="F29" i="5"/>
  <c r="C12" i="6" s="1"/>
  <c r="H29" i="5"/>
  <c r="I29" i="5"/>
  <c r="J29" i="5"/>
  <c r="L29" i="5"/>
  <c r="M29" i="5" s="1"/>
  <c r="C13" i="6" s="1"/>
  <c r="O29" i="5"/>
  <c r="P29" i="5"/>
  <c r="Q29" i="5"/>
  <c r="S29" i="5"/>
  <c r="T29" i="5" s="1"/>
  <c r="C14" i="6" s="1"/>
  <c r="A30" i="5"/>
  <c r="B30" i="5"/>
  <c r="C30" i="5"/>
  <c r="E30" i="5"/>
  <c r="F30" i="5" s="1"/>
  <c r="D12" i="6" s="1"/>
  <c r="H30" i="5"/>
  <c r="I30" i="5"/>
  <c r="J30" i="5"/>
  <c r="L30" i="5"/>
  <c r="M30" i="5" s="1"/>
  <c r="D13" i="6" s="1"/>
  <c r="O30" i="5"/>
  <c r="P30" i="5"/>
  <c r="Q30" i="5"/>
  <c r="S30" i="5"/>
  <c r="T30" i="5" s="1"/>
  <c r="D14" i="6" s="1"/>
  <c r="A31" i="5"/>
  <c r="B31" i="5"/>
  <c r="C31" i="5"/>
  <c r="E31" i="5"/>
  <c r="F31" i="5" s="1"/>
  <c r="E12" i="6" s="1"/>
  <c r="H31" i="5"/>
  <c r="I31" i="5"/>
  <c r="J31" i="5"/>
  <c r="L31" i="5"/>
  <c r="M31" i="5" s="1"/>
  <c r="E13" i="6" s="1"/>
  <c r="O31" i="5"/>
  <c r="P31" i="5"/>
  <c r="Q31" i="5"/>
  <c r="S31" i="5"/>
  <c r="T31" i="5"/>
  <c r="E14" i="6" s="1"/>
  <c r="A32" i="5"/>
  <c r="B32" i="5"/>
  <c r="C32" i="5"/>
  <c r="E32" i="5"/>
  <c r="F32" i="5"/>
  <c r="F12" i="6" s="1"/>
  <c r="H32" i="5"/>
  <c r="I32" i="5"/>
  <c r="J32" i="5"/>
  <c r="L32" i="5"/>
  <c r="M32" i="5" s="1"/>
  <c r="F13" i="6" s="1"/>
  <c r="O32" i="5"/>
  <c r="P32" i="5"/>
  <c r="Q32" i="5"/>
  <c r="S32" i="5"/>
  <c r="T32" i="5" s="1"/>
  <c r="F14" i="6" s="1"/>
  <c r="A33" i="5"/>
  <c r="B33" i="5"/>
  <c r="C33" i="5"/>
  <c r="E33" i="5"/>
  <c r="F33" i="5" s="1"/>
  <c r="G12" i="6" s="1"/>
  <c r="H33" i="5"/>
  <c r="I33" i="5"/>
  <c r="J33" i="5"/>
  <c r="L33" i="5"/>
  <c r="M33" i="5" s="1"/>
  <c r="G13" i="6" s="1"/>
  <c r="O33" i="5"/>
  <c r="P33" i="5"/>
  <c r="Q33" i="5"/>
  <c r="S33" i="5"/>
  <c r="T33" i="5" s="1"/>
  <c r="G14" i="6" s="1"/>
  <c r="A34" i="5"/>
  <c r="B34" i="5"/>
  <c r="C34" i="5"/>
  <c r="E34" i="5"/>
  <c r="F34" i="5" s="1"/>
  <c r="H12" i="6" s="1"/>
  <c r="H34" i="5"/>
  <c r="I34" i="5"/>
  <c r="J34" i="5"/>
  <c r="L34" i="5"/>
  <c r="M34" i="5" s="1"/>
  <c r="H13" i="6" s="1"/>
  <c r="O34" i="5"/>
  <c r="P34" i="5"/>
  <c r="Q34" i="5"/>
  <c r="S34" i="5"/>
  <c r="T34" i="5" s="1"/>
  <c r="H14" i="6" s="1"/>
  <c r="A35" i="5"/>
  <c r="B35" i="5"/>
  <c r="C35" i="5"/>
  <c r="E35" i="5"/>
  <c r="F35" i="5" s="1"/>
  <c r="I12" i="6" s="1"/>
  <c r="H35" i="5"/>
  <c r="I35" i="5"/>
  <c r="J35" i="5"/>
  <c r="L35" i="5"/>
  <c r="M35" i="5" s="1"/>
  <c r="I13" i="6" s="1"/>
  <c r="O35" i="5"/>
  <c r="P35" i="5"/>
  <c r="Q35" i="5"/>
  <c r="S35" i="5"/>
  <c r="T35" i="5"/>
  <c r="I14" i="6" s="1"/>
  <c r="A36" i="5"/>
  <c r="B36" i="5"/>
  <c r="C36" i="5"/>
  <c r="E36" i="5"/>
  <c r="F36" i="5" s="1"/>
  <c r="J12" i="6" s="1"/>
  <c r="H36" i="5"/>
  <c r="I36" i="5"/>
  <c r="J36" i="5"/>
  <c r="L36" i="5"/>
  <c r="M36" i="5" s="1"/>
  <c r="J13" i="6" s="1"/>
  <c r="O36" i="5"/>
  <c r="P36" i="5"/>
  <c r="Q36" i="5"/>
  <c r="S36" i="5"/>
  <c r="T36" i="5" s="1"/>
  <c r="J14" i="6" s="1"/>
  <c r="A38" i="5"/>
  <c r="H38" i="5"/>
  <c r="O38" i="5"/>
  <c r="A40" i="5"/>
  <c r="B40" i="5"/>
  <c r="C40" i="5"/>
  <c r="E40" i="5"/>
  <c r="F40" i="5" s="1"/>
  <c r="C15" i="6" s="1"/>
  <c r="H40" i="5"/>
  <c r="I40" i="5"/>
  <c r="J40" i="5"/>
  <c r="L40" i="5"/>
  <c r="M40" i="5" s="1"/>
  <c r="C16" i="6" s="1"/>
  <c r="O40" i="5"/>
  <c r="P40" i="5"/>
  <c r="Q40" i="5"/>
  <c r="S40" i="5"/>
  <c r="T40" i="5"/>
  <c r="C17" i="6" s="1"/>
  <c r="A41" i="5"/>
  <c r="B41" i="5"/>
  <c r="C41" i="5"/>
  <c r="E41" i="5"/>
  <c r="F41" i="5"/>
  <c r="D15" i="6" s="1"/>
  <c r="H41" i="5"/>
  <c r="I41" i="5"/>
  <c r="J41" i="5"/>
  <c r="L41" i="5"/>
  <c r="M41" i="5" s="1"/>
  <c r="D16" i="6" s="1"/>
  <c r="O41" i="5"/>
  <c r="P41" i="5"/>
  <c r="Q41" i="5"/>
  <c r="S41" i="5"/>
  <c r="T41" i="5" s="1"/>
  <c r="D17" i="6" s="1"/>
  <c r="A42" i="5"/>
  <c r="B42" i="5"/>
  <c r="C42" i="5"/>
  <c r="E42" i="5"/>
  <c r="F42" i="5" s="1"/>
  <c r="E15" i="6" s="1"/>
  <c r="H42" i="5"/>
  <c r="I42" i="5"/>
  <c r="J42" i="5"/>
  <c r="L42" i="5"/>
  <c r="M42" i="5" s="1"/>
  <c r="E16" i="6" s="1"/>
  <c r="O42" i="5"/>
  <c r="P42" i="5"/>
  <c r="Q42" i="5"/>
  <c r="S42" i="5"/>
  <c r="T42" i="5" s="1"/>
  <c r="E17" i="6" s="1"/>
  <c r="A43" i="5"/>
  <c r="B43" i="5"/>
  <c r="C43" i="5"/>
  <c r="E43" i="5"/>
  <c r="F43" i="5" s="1"/>
  <c r="F15" i="6" s="1"/>
  <c r="H43" i="5"/>
  <c r="I43" i="5"/>
  <c r="J43" i="5"/>
  <c r="L43" i="5"/>
  <c r="M43" i="5" s="1"/>
  <c r="F16" i="6" s="1"/>
  <c r="O43" i="5"/>
  <c r="P43" i="5"/>
  <c r="Q43" i="5"/>
  <c r="S43" i="5"/>
  <c r="T43" i="5" s="1"/>
  <c r="F17" i="6" s="1"/>
  <c r="A44" i="5"/>
  <c r="B44" i="5"/>
  <c r="C44" i="5"/>
  <c r="E44" i="5"/>
  <c r="F44" i="5" s="1"/>
  <c r="G15" i="6" s="1"/>
  <c r="H44" i="5"/>
  <c r="I44" i="5"/>
  <c r="J44" i="5"/>
  <c r="L44" i="5"/>
  <c r="M44" i="5" s="1"/>
  <c r="G16" i="6" s="1"/>
  <c r="O44" i="5"/>
  <c r="P44" i="5"/>
  <c r="Q44" i="5"/>
  <c r="S44" i="5"/>
  <c r="T44" i="5" s="1"/>
  <c r="G17" i="6" s="1"/>
  <c r="A45" i="5"/>
  <c r="B45" i="5"/>
  <c r="C45" i="5"/>
  <c r="E45" i="5"/>
  <c r="F45" i="5" s="1"/>
  <c r="H15" i="6" s="1"/>
  <c r="H45" i="5"/>
  <c r="I45" i="5"/>
  <c r="J45" i="5"/>
  <c r="L45" i="5"/>
  <c r="M45" i="5" s="1"/>
  <c r="H16" i="6" s="1"/>
  <c r="O45" i="5"/>
  <c r="P45" i="5"/>
  <c r="Q45" i="5"/>
  <c r="S45" i="5"/>
  <c r="T45" i="5" s="1"/>
  <c r="H17" i="6" s="1"/>
  <c r="A46" i="5"/>
  <c r="B46" i="5"/>
  <c r="C46" i="5"/>
  <c r="E46" i="5"/>
  <c r="F46" i="5" s="1"/>
  <c r="I15" i="6" s="1"/>
  <c r="H46" i="5"/>
  <c r="I46" i="5"/>
  <c r="J46" i="5"/>
  <c r="L46" i="5"/>
  <c r="M46" i="5" s="1"/>
  <c r="I16" i="6" s="1"/>
  <c r="O46" i="5"/>
  <c r="P46" i="5"/>
  <c r="Q46" i="5"/>
  <c r="S46" i="5"/>
  <c r="T46" i="5" s="1"/>
  <c r="I17" i="6" s="1"/>
  <c r="A47" i="5"/>
  <c r="B47" i="5"/>
  <c r="C47" i="5"/>
  <c r="E47" i="5"/>
  <c r="F47" i="5" s="1"/>
  <c r="J15" i="6" s="1"/>
  <c r="H47" i="5"/>
  <c r="I47" i="5"/>
  <c r="J47" i="5"/>
  <c r="L47" i="5"/>
  <c r="M47" i="5" s="1"/>
  <c r="J16" i="6" s="1"/>
  <c r="O47" i="5"/>
  <c r="P47" i="5"/>
  <c r="Q47" i="5"/>
  <c r="S47" i="5"/>
  <c r="T47" i="5" s="1"/>
  <c r="J17" i="6" s="1"/>
  <c r="O49" i="5"/>
  <c r="B51" i="5"/>
  <c r="C51" i="5"/>
  <c r="E51" i="5"/>
  <c r="F51" i="5" s="1"/>
  <c r="C19" i="6" s="1"/>
  <c r="O51" i="5"/>
  <c r="P51" i="5"/>
  <c r="Q51" i="5"/>
  <c r="S51" i="5"/>
  <c r="T51" i="5" s="1"/>
  <c r="C18" i="6" s="1"/>
  <c r="B52" i="5"/>
  <c r="C52" i="5"/>
  <c r="E52" i="5"/>
  <c r="F52" i="5" s="1"/>
  <c r="D19" i="6" s="1"/>
  <c r="O52" i="5"/>
  <c r="P52" i="5"/>
  <c r="Q52" i="5"/>
  <c r="S52" i="5"/>
  <c r="T52" i="5" s="1"/>
  <c r="D18" i="6" s="1"/>
  <c r="B53" i="5"/>
  <c r="C53" i="5"/>
  <c r="E53" i="5"/>
  <c r="F53" i="5"/>
  <c r="E19" i="6" s="1"/>
  <c r="O53" i="5"/>
  <c r="P53" i="5"/>
  <c r="Q53" i="5"/>
  <c r="S53" i="5"/>
  <c r="T53" i="5" s="1"/>
  <c r="E18" i="6" s="1"/>
  <c r="B54" i="5"/>
  <c r="C54" i="5"/>
  <c r="E54" i="5"/>
  <c r="F54" i="5"/>
  <c r="F19" i="6" s="1"/>
  <c r="O54" i="5"/>
  <c r="P54" i="5"/>
  <c r="Q54" i="5"/>
  <c r="S54" i="5"/>
  <c r="T54" i="5" s="1"/>
  <c r="F18" i="6" s="1"/>
  <c r="B55" i="5"/>
  <c r="C55" i="5"/>
  <c r="E55" i="5"/>
  <c r="F55" i="5" s="1"/>
  <c r="G19" i="6" s="1"/>
  <c r="O55" i="5"/>
  <c r="P55" i="5"/>
  <c r="Q55" i="5"/>
  <c r="S55" i="5"/>
  <c r="T55" i="5" s="1"/>
  <c r="G18" i="6" s="1"/>
  <c r="B56" i="5"/>
  <c r="C56" i="5"/>
  <c r="E56" i="5"/>
  <c r="F56" i="5" s="1"/>
  <c r="H19" i="6" s="1"/>
  <c r="O56" i="5"/>
  <c r="P56" i="5"/>
  <c r="Q56" i="5"/>
  <c r="S56" i="5"/>
  <c r="T56" i="5" s="1"/>
  <c r="H18" i="6" s="1"/>
  <c r="B57" i="5"/>
  <c r="C57" i="5"/>
  <c r="E57" i="5"/>
  <c r="F57" i="5" s="1"/>
  <c r="I19" i="6" s="1"/>
  <c r="O57" i="5"/>
  <c r="P57" i="5"/>
  <c r="Q57" i="5"/>
  <c r="S57" i="5"/>
  <c r="T57" i="5" s="1"/>
  <c r="I18" i="6" s="1"/>
  <c r="B58" i="5"/>
  <c r="C58" i="5"/>
  <c r="E58" i="5"/>
  <c r="F58" i="5" s="1"/>
  <c r="J19" i="6" s="1"/>
  <c r="O58" i="5"/>
  <c r="P58" i="5"/>
  <c r="Q58" i="5"/>
  <c r="S58" i="5"/>
  <c r="T58" i="5" s="1"/>
  <c r="J18" i="6" s="1"/>
  <c r="H6" i="4"/>
  <c r="S33" i="2"/>
  <c r="T33" i="2" s="1"/>
  <c r="G14" i="3" s="1"/>
  <c r="S32" i="2"/>
  <c r="T32" i="2" s="1"/>
  <c r="F14" i="3" s="1"/>
  <c r="S31" i="2"/>
  <c r="T31" i="2" s="1"/>
  <c r="E14" i="3" s="1"/>
  <c r="S18" i="2"/>
  <c r="T18" i="2" s="1"/>
  <c r="C11" i="3" s="1"/>
  <c r="S19" i="2"/>
  <c r="T19" i="2" s="1"/>
  <c r="D11" i="3" s="1"/>
  <c r="L18" i="2"/>
  <c r="M18" i="2" s="1"/>
  <c r="C10" i="3" s="1"/>
  <c r="L19" i="2"/>
  <c r="M19" i="2" s="1"/>
  <c r="D10" i="3" s="1"/>
  <c r="E46" i="2"/>
  <c r="F46" i="2" s="1"/>
  <c r="I15" i="3" s="1"/>
  <c r="E45" i="2"/>
  <c r="F45" i="2" s="1"/>
  <c r="H15" i="3" s="1"/>
  <c r="E19" i="2"/>
  <c r="F19" i="2" s="1"/>
  <c r="D9" i="3" s="1"/>
  <c r="E18" i="2"/>
  <c r="F18" i="2" s="1"/>
  <c r="C9" i="3" s="1"/>
  <c r="E9" i="2"/>
  <c r="F9" i="2" s="1"/>
  <c r="E6" i="3" s="1"/>
  <c r="E8" i="2"/>
  <c r="F8" i="2" s="1"/>
  <c r="D6" i="3" s="1"/>
  <c r="E55" i="2"/>
  <c r="F55" i="2" s="1"/>
  <c r="G18" i="3" s="1"/>
  <c r="S30" i="2"/>
  <c r="T30" i="2" s="1"/>
  <c r="D14" i="3" s="1"/>
  <c r="S34" i="2"/>
  <c r="T34" i="2" s="1"/>
  <c r="H14" i="3" s="1"/>
  <c r="S35" i="2"/>
  <c r="T35" i="2" s="1"/>
  <c r="I14" i="3" s="1"/>
  <c r="S21" i="2"/>
  <c r="T21" i="2" s="1"/>
  <c r="F11" i="3" s="1"/>
  <c r="S36" i="2"/>
  <c r="T36" i="2" s="1"/>
  <c r="J14" i="3" s="1"/>
  <c r="L23" i="2"/>
  <c r="M23" i="2"/>
  <c r="H10" i="3" s="1"/>
  <c r="L24" i="2"/>
  <c r="M24" i="2" s="1"/>
  <c r="I10" i="3" s="1"/>
  <c r="L14" i="2"/>
  <c r="M14" i="2" s="1"/>
  <c r="J7" i="3" s="1"/>
  <c r="L11" i="2"/>
  <c r="M11" i="2" s="1"/>
  <c r="G7" i="3" s="1"/>
  <c r="L12" i="2"/>
  <c r="M12" i="2" s="1"/>
  <c r="H7" i="3" s="1"/>
  <c r="E10" i="2"/>
  <c r="F10" i="2" s="1"/>
  <c r="F6" i="3" s="1"/>
  <c r="E11" i="2"/>
  <c r="F11" i="2" s="1"/>
  <c r="G6" i="3" s="1"/>
  <c r="L32" i="2"/>
  <c r="M32" i="2"/>
  <c r="F13" i="3" s="1"/>
  <c r="H21" i="2"/>
  <c r="H20" i="2"/>
  <c r="H43" i="2"/>
  <c r="S8" i="2"/>
  <c r="T8" i="2" s="1"/>
  <c r="D8" i="3" s="1"/>
  <c r="L8" i="2"/>
  <c r="M8" i="2" s="1"/>
  <c r="D7" i="3" s="1"/>
  <c r="L9" i="2"/>
  <c r="M9" i="2" s="1"/>
  <c r="E7" i="3" s="1"/>
  <c r="L10" i="2"/>
  <c r="M10" i="2" s="1"/>
  <c r="F7" i="3" s="1"/>
  <c r="L13" i="2"/>
  <c r="M13" i="2" s="1"/>
  <c r="I7" i="3" s="1"/>
  <c r="L21" i="2"/>
  <c r="M21" i="2" s="1"/>
  <c r="F10" i="3" s="1"/>
  <c r="L43" i="2"/>
  <c r="M43" i="2"/>
  <c r="F16" i="3" s="1"/>
  <c r="E54" i="2"/>
  <c r="F54" i="2" s="1"/>
  <c r="F18" i="3" s="1"/>
  <c r="E25" i="2"/>
  <c r="F25" i="2"/>
  <c r="J9" i="3" s="1"/>
  <c r="L22" i="2"/>
  <c r="M22" i="2" s="1"/>
  <c r="G10" i="3" s="1"/>
  <c r="E58" i="2"/>
  <c r="F58" i="2" s="1"/>
  <c r="J18" i="3" s="1"/>
  <c r="E22" i="2"/>
  <c r="F22" i="2" s="1"/>
  <c r="G9" i="3" s="1"/>
  <c r="E23" i="2"/>
  <c r="F23" i="2" s="1"/>
  <c r="H9" i="3" s="1"/>
  <c r="E24" i="2"/>
  <c r="F24" i="2" s="1"/>
  <c r="I9" i="3" s="1"/>
  <c r="E12" i="2"/>
  <c r="F12" i="2" s="1"/>
  <c r="H6" i="3" s="1"/>
  <c r="E34" i="2"/>
  <c r="F34" i="2"/>
  <c r="H12" i="3" s="1"/>
  <c r="S29" i="2"/>
  <c r="T29" i="2" s="1"/>
  <c r="C14" i="3" s="1"/>
  <c r="S7" i="2"/>
  <c r="T7" i="2" s="1"/>
  <c r="C8" i="3" s="1"/>
  <c r="E51" i="2"/>
  <c r="F51" i="2" s="1"/>
  <c r="C18" i="3" s="1"/>
  <c r="E47" i="2"/>
  <c r="F47" i="2" s="1"/>
  <c r="J15" i="3" s="1"/>
  <c r="E31" i="2"/>
  <c r="F31" i="2" s="1"/>
  <c r="E12" i="3" s="1"/>
  <c r="E32" i="2"/>
  <c r="F32" i="2" s="1"/>
  <c r="F12" i="3" s="1"/>
  <c r="E33" i="2"/>
  <c r="F33" i="2" s="1"/>
  <c r="G12" i="3" s="1"/>
  <c r="S22" i="2"/>
  <c r="T22" i="2" s="1"/>
  <c r="G11" i="3" s="1"/>
  <c r="S23" i="2"/>
  <c r="T23" i="2" s="1"/>
  <c r="H11" i="3" s="1"/>
  <c r="S24" i="2"/>
  <c r="T24" i="2" s="1"/>
  <c r="I11" i="3" s="1"/>
  <c r="S25" i="2"/>
  <c r="T25" i="2" s="1"/>
  <c r="J11" i="3" s="1"/>
  <c r="O18" i="2"/>
  <c r="O38" i="2"/>
  <c r="H38" i="2"/>
  <c r="A38" i="2"/>
  <c r="O27" i="2"/>
  <c r="H27" i="2"/>
  <c r="A27" i="2"/>
  <c r="O16" i="2"/>
  <c r="H16" i="2"/>
  <c r="A16" i="2"/>
  <c r="O5" i="2"/>
  <c r="H5" i="2"/>
  <c r="A5" i="2"/>
  <c r="H2" i="2"/>
  <c r="A25" i="2"/>
  <c r="O46" i="2"/>
  <c r="H46" i="2"/>
  <c r="A46" i="2"/>
  <c r="S41" i="2"/>
  <c r="T41" i="2" s="1"/>
  <c r="D17" i="3" s="1"/>
  <c r="S42" i="2"/>
  <c r="T42" i="2" s="1"/>
  <c r="E17" i="3" s="1"/>
  <c r="S43" i="2"/>
  <c r="T43" i="2" s="1"/>
  <c r="F17" i="3" s="1"/>
  <c r="S44" i="2"/>
  <c r="T44" i="2" s="1"/>
  <c r="G17" i="3" s="1"/>
  <c r="S45" i="2"/>
  <c r="T45" i="2" s="1"/>
  <c r="H17" i="3" s="1"/>
  <c r="S46" i="2"/>
  <c r="T46" i="2" s="1"/>
  <c r="I17" i="3" s="1"/>
  <c r="S47" i="2"/>
  <c r="T47" i="2" s="1"/>
  <c r="J17" i="3" s="1"/>
  <c r="S40" i="2"/>
  <c r="T40" i="2" s="1"/>
  <c r="C17" i="3" s="1"/>
  <c r="Q47" i="2"/>
  <c r="Q46" i="2"/>
  <c r="Q45" i="2"/>
  <c r="Q44" i="2"/>
  <c r="Q43" i="2"/>
  <c r="Q42" i="2"/>
  <c r="Q41" i="2"/>
  <c r="Q40" i="2"/>
  <c r="P47" i="2"/>
  <c r="P46" i="2"/>
  <c r="P45" i="2"/>
  <c r="P44" i="2"/>
  <c r="P43" i="2"/>
  <c r="P42" i="2"/>
  <c r="P41" i="2"/>
  <c r="P40" i="2"/>
  <c r="O47" i="2"/>
  <c r="O45" i="2"/>
  <c r="O44" i="2"/>
  <c r="O43" i="2"/>
  <c r="O42" i="2"/>
  <c r="O41" i="2"/>
  <c r="O40" i="2"/>
  <c r="E52" i="2"/>
  <c r="F52" i="2" s="1"/>
  <c r="D18" i="3" s="1"/>
  <c r="E53" i="2"/>
  <c r="F53" i="2"/>
  <c r="E18" i="3" s="1"/>
  <c r="E56" i="2"/>
  <c r="F56" i="2" s="1"/>
  <c r="H18" i="3" s="1"/>
  <c r="E57" i="2"/>
  <c r="F57" i="2" s="1"/>
  <c r="I18" i="3" s="1"/>
  <c r="L41" i="2"/>
  <c r="M41" i="2" s="1"/>
  <c r="D16" i="3" s="1"/>
  <c r="L42" i="2"/>
  <c r="M42" i="2" s="1"/>
  <c r="E16" i="3" s="1"/>
  <c r="L44" i="2"/>
  <c r="M44" i="2" s="1"/>
  <c r="G16" i="3" s="1"/>
  <c r="L45" i="2"/>
  <c r="M45" i="2" s="1"/>
  <c r="H16" i="3" s="1"/>
  <c r="L46" i="2"/>
  <c r="M46" i="2" s="1"/>
  <c r="I16" i="3" s="1"/>
  <c r="L47" i="2"/>
  <c r="M47" i="2" s="1"/>
  <c r="J16" i="3" s="1"/>
  <c r="L40" i="2"/>
  <c r="M40" i="2" s="1"/>
  <c r="C16" i="3" s="1"/>
  <c r="E41" i="2"/>
  <c r="F41" i="2" s="1"/>
  <c r="D15" i="3" s="1"/>
  <c r="E42" i="2"/>
  <c r="F42" i="2"/>
  <c r="E15" i="3" s="1"/>
  <c r="E43" i="2"/>
  <c r="F43" i="2" s="1"/>
  <c r="F15" i="3" s="1"/>
  <c r="E44" i="2"/>
  <c r="F44" i="2" s="1"/>
  <c r="G15" i="3" s="1"/>
  <c r="E40" i="2"/>
  <c r="F40" i="2" s="1"/>
  <c r="C15" i="3" s="1"/>
  <c r="E30" i="2"/>
  <c r="F30" i="2" s="1"/>
  <c r="D12" i="3" s="1"/>
  <c r="E35" i="2"/>
  <c r="F35" i="2" s="1"/>
  <c r="I12" i="3" s="1"/>
  <c r="E36" i="2"/>
  <c r="F36" i="2" s="1"/>
  <c r="J12" i="3" s="1"/>
  <c r="E29" i="2"/>
  <c r="F29" i="2" s="1"/>
  <c r="C12" i="3" s="1"/>
  <c r="L30" i="2"/>
  <c r="M30" i="2" s="1"/>
  <c r="D13" i="3" s="1"/>
  <c r="L31" i="2"/>
  <c r="M31" i="2" s="1"/>
  <c r="E13" i="3" s="1"/>
  <c r="L33" i="2"/>
  <c r="M33" i="2" s="1"/>
  <c r="G13" i="3" s="1"/>
  <c r="L34" i="2"/>
  <c r="M34" i="2" s="1"/>
  <c r="H13" i="3" s="1"/>
  <c r="L35" i="2"/>
  <c r="M35" i="2" s="1"/>
  <c r="I13" i="3" s="1"/>
  <c r="L36" i="2"/>
  <c r="M36" i="2" s="1"/>
  <c r="J13" i="3" s="1"/>
  <c r="L29" i="2"/>
  <c r="M29" i="2" s="1"/>
  <c r="C13" i="3" s="1"/>
  <c r="S20" i="2"/>
  <c r="T20" i="2" s="1"/>
  <c r="E11" i="3" s="1"/>
  <c r="L20" i="2"/>
  <c r="M20" i="2" s="1"/>
  <c r="E10" i="3" s="1"/>
  <c r="L25" i="2"/>
  <c r="M25" i="2" s="1"/>
  <c r="J10" i="3" s="1"/>
  <c r="E20" i="2"/>
  <c r="F20" i="2" s="1"/>
  <c r="E9" i="3" s="1"/>
  <c r="E21" i="2"/>
  <c r="F21" i="2" s="1"/>
  <c r="F9" i="3" s="1"/>
  <c r="S9" i="2"/>
  <c r="T9" i="2" s="1"/>
  <c r="E8" i="3" s="1"/>
  <c r="S10" i="2"/>
  <c r="T10" i="2" s="1"/>
  <c r="F8" i="3" s="1"/>
  <c r="S11" i="2"/>
  <c r="T11" i="2" s="1"/>
  <c r="G8" i="3" s="1"/>
  <c r="S12" i="2"/>
  <c r="T12" i="2" s="1"/>
  <c r="H8" i="3" s="1"/>
  <c r="S13" i="2"/>
  <c r="T13" i="2" s="1"/>
  <c r="I8" i="3" s="1"/>
  <c r="S14" i="2"/>
  <c r="T14" i="2" s="1"/>
  <c r="J8" i="3" s="1"/>
  <c r="L7" i="2"/>
  <c r="M7" i="2" s="1"/>
  <c r="C7" i="3" s="1"/>
  <c r="E13" i="2"/>
  <c r="F13" i="2"/>
  <c r="I6" i="3" s="1"/>
  <c r="E14" i="2"/>
  <c r="F14" i="2" s="1"/>
  <c r="J6" i="3" s="1"/>
  <c r="E7" i="2"/>
  <c r="F7" i="2"/>
  <c r="C6" i="3" s="1"/>
  <c r="H1" i="2"/>
  <c r="A3" i="2"/>
  <c r="B4" i="3" s="1"/>
  <c r="O36" i="2"/>
  <c r="O35" i="2"/>
  <c r="O34" i="2"/>
  <c r="O33" i="2"/>
  <c r="O32" i="2"/>
  <c r="O31" i="2"/>
  <c r="O30" i="2"/>
  <c r="O29" i="2"/>
  <c r="H18" i="2"/>
  <c r="H19" i="2"/>
  <c r="C58" i="2"/>
  <c r="C57" i="2"/>
  <c r="C56" i="2"/>
  <c r="C55" i="2"/>
  <c r="C54" i="2"/>
  <c r="C53" i="2"/>
  <c r="C52" i="2"/>
  <c r="C51" i="2"/>
  <c r="B58" i="2"/>
  <c r="B57" i="2"/>
  <c r="B56" i="2"/>
  <c r="B55" i="2"/>
  <c r="B54" i="2"/>
  <c r="B53" i="2"/>
  <c r="B52" i="2"/>
  <c r="B51" i="2"/>
  <c r="J47" i="2"/>
  <c r="J46" i="2"/>
  <c r="J45" i="2"/>
  <c r="J44" i="2"/>
  <c r="J43" i="2"/>
  <c r="J42" i="2"/>
  <c r="J41" i="2"/>
  <c r="J40" i="2"/>
  <c r="I47" i="2"/>
  <c r="I46" i="2"/>
  <c r="I45" i="2"/>
  <c r="I44" i="2"/>
  <c r="I43" i="2"/>
  <c r="I42" i="2"/>
  <c r="I41" i="2"/>
  <c r="I40" i="2"/>
  <c r="H47" i="2"/>
  <c r="H45" i="2"/>
  <c r="H44" i="2"/>
  <c r="H42" i="2"/>
  <c r="H41" i="2"/>
  <c r="H40" i="2"/>
  <c r="A47" i="2"/>
  <c r="A45" i="2"/>
  <c r="A44" i="2"/>
  <c r="A43" i="2"/>
  <c r="A42" i="2"/>
  <c r="A41" i="2"/>
  <c r="A40" i="2"/>
  <c r="C47" i="2"/>
  <c r="C46" i="2"/>
  <c r="C45" i="2"/>
  <c r="C44" i="2"/>
  <c r="C43" i="2"/>
  <c r="C42" i="2"/>
  <c r="C41" i="2"/>
  <c r="C40" i="2"/>
  <c r="B45" i="2"/>
  <c r="B46" i="2"/>
  <c r="B47" i="2"/>
  <c r="B44" i="2"/>
  <c r="B43" i="2"/>
  <c r="B42" i="2"/>
  <c r="B41" i="2"/>
  <c r="B40" i="2"/>
  <c r="H36" i="2"/>
  <c r="H35" i="2"/>
  <c r="H34" i="2"/>
  <c r="H33" i="2"/>
  <c r="H32" i="2"/>
  <c r="H31" i="2"/>
  <c r="H30" i="2"/>
  <c r="H29" i="2"/>
  <c r="Q36" i="2"/>
  <c r="Q35" i="2"/>
  <c r="Q34" i="2"/>
  <c r="Q33" i="2"/>
  <c r="Q32" i="2"/>
  <c r="Q31" i="2"/>
  <c r="Q30" i="2"/>
  <c r="Q29" i="2"/>
  <c r="P36" i="2"/>
  <c r="P35" i="2"/>
  <c r="P34" i="2"/>
  <c r="P33" i="2"/>
  <c r="P32" i="2"/>
  <c r="P31" i="2"/>
  <c r="P30" i="2"/>
  <c r="P29" i="2"/>
  <c r="I36" i="2"/>
  <c r="I35" i="2"/>
  <c r="I34" i="2"/>
  <c r="I33" i="2"/>
  <c r="I32" i="2"/>
  <c r="I31" i="2"/>
  <c r="I30" i="2"/>
  <c r="I29" i="2"/>
  <c r="J29" i="2"/>
  <c r="J36" i="2"/>
  <c r="J35" i="2"/>
  <c r="J34" i="2"/>
  <c r="J33" i="2"/>
  <c r="J32" i="2"/>
  <c r="J31" i="2"/>
  <c r="J30" i="2"/>
  <c r="C36" i="2"/>
  <c r="C35" i="2"/>
  <c r="C34" i="2"/>
  <c r="C33" i="2"/>
  <c r="C32" i="2"/>
  <c r="C31" i="2"/>
  <c r="C30" i="2"/>
  <c r="C29" i="2"/>
  <c r="B36" i="2"/>
  <c r="B35" i="2"/>
  <c r="B34" i="2"/>
  <c r="B33" i="2"/>
  <c r="B32" i="2"/>
  <c r="B31" i="2"/>
  <c r="B30" i="2"/>
  <c r="B29" i="2"/>
  <c r="A36" i="2"/>
  <c r="A35" i="2"/>
  <c r="A34" i="2"/>
  <c r="A33" i="2"/>
  <c r="A31" i="2"/>
  <c r="A32" i="2"/>
  <c r="A30" i="2"/>
  <c r="A29" i="2"/>
  <c r="Q25" i="2"/>
  <c r="Q24" i="2"/>
  <c r="Q23" i="2"/>
  <c r="Q22" i="2"/>
  <c r="Q21" i="2"/>
  <c r="Q20" i="2"/>
  <c r="Q19" i="2"/>
  <c r="Q18" i="2"/>
  <c r="P25" i="2"/>
  <c r="P24" i="2"/>
  <c r="P23" i="2"/>
  <c r="P22" i="2"/>
  <c r="P21" i="2"/>
  <c r="P20" i="2"/>
  <c r="P19" i="2"/>
  <c r="P18" i="2"/>
  <c r="O25" i="2"/>
  <c r="O24" i="2"/>
  <c r="O23" i="2"/>
  <c r="O22" i="2"/>
  <c r="O21" i="2"/>
  <c r="O20" i="2"/>
  <c r="O19" i="2"/>
  <c r="J25" i="2"/>
  <c r="J24" i="2"/>
  <c r="J23" i="2"/>
  <c r="J22" i="2"/>
  <c r="J21" i="2"/>
  <c r="J20" i="2"/>
  <c r="J19" i="2"/>
  <c r="J18" i="2"/>
  <c r="I25" i="2"/>
  <c r="I24" i="2"/>
  <c r="I23" i="2"/>
  <c r="I22" i="2"/>
  <c r="I21" i="2"/>
  <c r="I20" i="2"/>
  <c r="I19" i="2"/>
  <c r="I18" i="2"/>
  <c r="H25" i="2"/>
  <c r="H24" i="2"/>
  <c r="H23" i="2"/>
  <c r="H22" i="2"/>
  <c r="A24" i="2"/>
  <c r="A23" i="2"/>
  <c r="A22" i="2"/>
  <c r="A21" i="2"/>
  <c r="A20" i="2"/>
  <c r="A19" i="2"/>
  <c r="A18" i="2"/>
  <c r="Q14" i="2"/>
  <c r="Q13" i="2"/>
  <c r="Q12" i="2"/>
  <c r="Q11" i="2"/>
  <c r="Q10" i="2"/>
  <c r="Q9" i="2"/>
  <c r="Q8" i="2"/>
  <c r="Q7" i="2"/>
  <c r="P14" i="2"/>
  <c r="P13" i="2"/>
  <c r="P12" i="2"/>
  <c r="P11" i="2"/>
  <c r="P10" i="2"/>
  <c r="P9" i="2"/>
  <c r="P8" i="2"/>
  <c r="P7" i="2"/>
  <c r="O14" i="2"/>
  <c r="O13" i="2"/>
  <c r="O12" i="2"/>
  <c r="O11" i="2"/>
  <c r="O10" i="2"/>
  <c r="O9" i="2"/>
  <c r="O8" i="2"/>
  <c r="O7" i="2"/>
  <c r="C25" i="2"/>
  <c r="C24" i="2"/>
  <c r="C23" i="2"/>
  <c r="C22" i="2"/>
  <c r="C21" i="2"/>
  <c r="C20" i="2"/>
  <c r="C19" i="2"/>
  <c r="C18" i="2"/>
  <c r="B25" i="2"/>
  <c r="B24" i="2"/>
  <c r="B23" i="2"/>
  <c r="B22" i="2"/>
  <c r="B21" i="2"/>
  <c r="B20" i="2"/>
  <c r="B19" i="2"/>
  <c r="B18" i="2"/>
  <c r="J14" i="2"/>
  <c r="J13" i="2"/>
  <c r="J12" i="2"/>
  <c r="J11" i="2"/>
  <c r="J10" i="2"/>
  <c r="J9" i="2"/>
  <c r="J8" i="2"/>
  <c r="J7" i="2"/>
  <c r="I14" i="2"/>
  <c r="I13" i="2"/>
  <c r="I12" i="2"/>
  <c r="I11" i="2"/>
  <c r="I10" i="2"/>
  <c r="I9" i="2"/>
  <c r="I8" i="2"/>
  <c r="I7" i="2"/>
  <c r="H14" i="2"/>
  <c r="H13" i="2"/>
  <c r="H12" i="2"/>
  <c r="H11" i="2"/>
  <c r="H10" i="2"/>
  <c r="H9" i="2"/>
  <c r="H8" i="2"/>
  <c r="H7" i="2"/>
  <c r="C7" i="2"/>
  <c r="C14" i="2"/>
  <c r="C13" i="2"/>
  <c r="C12" i="2"/>
  <c r="C11" i="2"/>
  <c r="C10" i="2"/>
  <c r="C9" i="2"/>
  <c r="C8" i="2"/>
  <c r="B14" i="2"/>
  <c r="B13" i="2"/>
  <c r="B12" i="2"/>
  <c r="B11" i="2"/>
  <c r="B10" i="2"/>
  <c r="B9" i="2"/>
  <c r="B8" i="2"/>
  <c r="B7" i="2"/>
  <c r="A13" i="2"/>
  <c r="A14" i="2"/>
  <c r="A12" i="2"/>
  <c r="A11" i="2"/>
  <c r="A10" i="2"/>
  <c r="A9" i="2"/>
  <c r="A8" i="2"/>
  <c r="A7" i="2"/>
  <c r="B17" i="3"/>
  <c r="B18" i="3"/>
  <c r="B7" i="3"/>
  <c r="B8" i="3"/>
  <c r="B9" i="3"/>
  <c r="B10" i="3"/>
  <c r="B11" i="3"/>
  <c r="B12" i="3"/>
  <c r="B13" i="3"/>
  <c r="B14" i="3"/>
  <c r="B15" i="3"/>
  <c r="B16" i="3"/>
  <c r="B6" i="3"/>
  <c r="C2" i="3"/>
  <c r="D5" i="3"/>
  <c r="E5" i="3"/>
  <c r="F5" i="3"/>
  <c r="G5" i="3"/>
  <c r="H5" i="3"/>
  <c r="I5" i="3"/>
  <c r="J5" i="3"/>
  <c r="C5" i="3"/>
  <c r="C1" i="3"/>
  <c r="J19" i="3" l="1"/>
  <c r="E19" i="3"/>
  <c r="I19" i="3"/>
  <c r="F19" i="3"/>
  <c r="D19" i="3"/>
  <c r="H19" i="3"/>
  <c r="C19" i="3"/>
  <c r="G19" i="3"/>
  <c r="J18" i="9"/>
  <c r="I18" i="9"/>
  <c r="H18" i="9"/>
  <c r="G18" i="9"/>
  <c r="F18" i="9"/>
  <c r="E18" i="9"/>
  <c r="D18" i="9"/>
  <c r="C18" i="9"/>
  <c r="J20" i="6"/>
  <c r="I20" i="6"/>
  <c r="H20" i="6"/>
  <c r="G20" i="6"/>
  <c r="F20" i="6"/>
  <c r="E20" i="6"/>
  <c r="D20" i="6"/>
  <c r="C20" i="6"/>
  <c r="J20" i="12"/>
  <c r="I20" i="12"/>
  <c r="H20" i="12"/>
  <c r="G20" i="12"/>
  <c r="F20" i="12"/>
  <c r="E20" i="12"/>
  <c r="D20" i="12"/>
  <c r="C20" i="12"/>
  <c r="H20" i="3" l="1"/>
  <c r="D20" i="3"/>
  <c r="G20" i="3"/>
  <c r="F20" i="3"/>
  <c r="C20" i="3"/>
  <c r="E20" i="3"/>
  <c r="I20" i="3"/>
  <c r="J20" i="3"/>
  <c r="H19" i="9"/>
  <c r="F19" i="9"/>
  <c r="J19" i="9"/>
  <c r="E19" i="9"/>
  <c r="G19" i="9"/>
  <c r="I19" i="9"/>
  <c r="C19" i="9"/>
  <c r="D19" i="9"/>
  <c r="E21" i="6"/>
  <c r="D21" i="6"/>
  <c r="F21" i="6"/>
  <c r="H21" i="6"/>
  <c r="G21" i="6"/>
  <c r="C21" i="6"/>
  <c r="I21" i="6"/>
  <c r="J21" i="6"/>
  <c r="H21" i="12"/>
  <c r="J21" i="12"/>
  <c r="I21" i="12"/>
  <c r="F21" i="12"/>
  <c r="G21" i="12"/>
  <c r="D21" i="12"/>
  <c r="E21" i="12"/>
  <c r="C21" i="12"/>
</calcChain>
</file>

<file path=xl/sharedStrings.xml><?xml version="1.0" encoding="utf-8"?>
<sst xmlns="http://schemas.openxmlformats.org/spreadsheetml/2006/main" count="944" uniqueCount="400">
  <si>
    <t>Team Declarations</t>
  </si>
  <si>
    <t>School</t>
  </si>
  <si>
    <t>Abbreviated name</t>
  </si>
  <si>
    <t>Age group</t>
  </si>
  <si>
    <t>Number</t>
  </si>
  <si>
    <t>100 m</t>
  </si>
  <si>
    <t>200 m</t>
  </si>
  <si>
    <t>800 m</t>
  </si>
  <si>
    <t>1500 m</t>
  </si>
  <si>
    <t>Hurdles</t>
  </si>
  <si>
    <t>Long jump</t>
  </si>
  <si>
    <t>Triple jump</t>
  </si>
  <si>
    <t>High jump</t>
  </si>
  <si>
    <t>Javelin</t>
  </si>
  <si>
    <t>Discus</t>
  </si>
  <si>
    <t>Points Allocation</t>
  </si>
  <si>
    <t>First</t>
  </si>
  <si>
    <t>Second</t>
  </si>
  <si>
    <t>Third</t>
  </si>
  <si>
    <t>Fourth</t>
  </si>
  <si>
    <t>Fifth</t>
  </si>
  <si>
    <t>Sixth</t>
  </si>
  <si>
    <t>Seventh</t>
  </si>
  <si>
    <t>Eighth</t>
  </si>
  <si>
    <t>Individual events</t>
  </si>
  <si>
    <t>Relays</t>
  </si>
  <si>
    <t>Name</t>
  </si>
  <si>
    <t>Time</t>
  </si>
  <si>
    <t>Position</t>
  </si>
  <si>
    <t>Points</t>
  </si>
  <si>
    <t>Distance</t>
  </si>
  <si>
    <t>Height</t>
  </si>
  <si>
    <t>4 x 100 m relay</t>
  </si>
  <si>
    <t>Points summary</t>
  </si>
  <si>
    <t>Total</t>
  </si>
  <si>
    <t>Shot</t>
  </si>
  <si>
    <t>Event Results</t>
  </si>
  <si>
    <t>U16 Girls</t>
  </si>
  <si>
    <t>300 m</t>
  </si>
  <si>
    <t>Pole Vault</t>
  </si>
  <si>
    <t>400 m</t>
  </si>
  <si>
    <t>U16 Boys</t>
  </si>
  <si>
    <t>U14 Girls</t>
  </si>
  <si>
    <t>Tuesday 3rd July - Jarman Park, Hemel Hempstead</t>
  </si>
  <si>
    <t>HERTS SCHOOLS ATHLETICS FINALS 2018</t>
  </si>
  <si>
    <t>U14 Boys</t>
  </si>
  <si>
    <t>Roundwood Park</t>
  </si>
  <si>
    <t>Hemel Hempstead</t>
  </si>
  <si>
    <t>Simon Balle</t>
  </si>
  <si>
    <t>St Clement Danes</t>
  </si>
  <si>
    <t>Parmiter's</t>
  </si>
  <si>
    <t>Dame Alice Owens</t>
  </si>
  <si>
    <t>Hitchin Boys</t>
  </si>
  <si>
    <t>Sandringham</t>
  </si>
  <si>
    <t>Bishops Hatfield</t>
  </si>
  <si>
    <t>Hitchin Girls</t>
  </si>
  <si>
    <t>Berkhamsted</t>
  </si>
  <si>
    <t>St Columba's</t>
  </si>
  <si>
    <t>St Albans</t>
  </si>
  <si>
    <t>Haberdashers Boys</t>
  </si>
  <si>
    <t>St Albans High</t>
  </si>
  <si>
    <t>Haberdashers Girls</t>
  </si>
  <si>
    <t>Beaumont</t>
  </si>
  <si>
    <t>Presdales</t>
  </si>
  <si>
    <t>Royal Masonic Girls</t>
  </si>
  <si>
    <t>Hitchin</t>
  </si>
  <si>
    <t>Habs</t>
  </si>
  <si>
    <t>Hemel</t>
  </si>
  <si>
    <t>Clement Danes</t>
  </si>
  <si>
    <t>Alice Owens</t>
  </si>
  <si>
    <t>Royal Masonic</t>
  </si>
  <si>
    <t>St Albans School</t>
  </si>
  <si>
    <t>Knights Templar</t>
  </si>
  <si>
    <t>Roundwood</t>
  </si>
  <si>
    <t>Oliver Habibi</t>
  </si>
  <si>
    <t>Daniel Baugh</t>
  </si>
  <si>
    <t>Jay Eaton</t>
  </si>
  <si>
    <t>Lewi Lardner</t>
  </si>
  <si>
    <t>Kierat Gidda</t>
  </si>
  <si>
    <t>Alfie Tennant-Wareham</t>
  </si>
  <si>
    <t xml:space="preserve">Jamie Joesph </t>
  </si>
  <si>
    <t xml:space="preserve">Gregor Smith </t>
  </si>
  <si>
    <t>Harry Scrowther</t>
  </si>
  <si>
    <t>Tiago Perrera-Garcez</t>
  </si>
  <si>
    <t>Max Jarmain</t>
  </si>
  <si>
    <t>Kitan Adegun</t>
  </si>
  <si>
    <t>Daniel Kessi</t>
  </si>
  <si>
    <t xml:space="preserve">Adam Price </t>
  </si>
  <si>
    <t>Loui Barnes</t>
  </si>
  <si>
    <t>Joe Gallego</t>
  </si>
  <si>
    <t>Joel Evans</t>
  </si>
  <si>
    <t xml:space="preserve">Alex Kirk </t>
  </si>
  <si>
    <t>Glenn Harrison</t>
  </si>
  <si>
    <t xml:space="preserve">Oliver Owen </t>
  </si>
  <si>
    <t>Oliver Firth</t>
  </si>
  <si>
    <t>Oliver Kay</t>
  </si>
  <si>
    <t xml:space="preserve">Mitchell Jury </t>
  </si>
  <si>
    <t>Callum Watts</t>
  </si>
  <si>
    <t>Cameron Meadows</t>
  </si>
  <si>
    <t>Dan Onochie-Williams</t>
  </si>
  <si>
    <t>Tom Richold / Oliver Marks</t>
  </si>
  <si>
    <t>Fergus Watson / Mattie Labiak</t>
  </si>
  <si>
    <t>Jack Geldard</t>
  </si>
  <si>
    <t>Lalou Olufunwa</t>
  </si>
  <si>
    <t>Dan Baylis</t>
  </si>
  <si>
    <t>Cristiaan Cavali-Warby</t>
  </si>
  <si>
    <t>Tom Green</t>
  </si>
  <si>
    <t>Jed Nolan</t>
  </si>
  <si>
    <t>Davies E</t>
  </si>
  <si>
    <t xml:space="preserve">Alao.T </t>
  </si>
  <si>
    <t>Bissett P</t>
  </si>
  <si>
    <t>Harris A/Obikwu J</t>
  </si>
  <si>
    <t>Moore.J / Stubbs L</t>
  </si>
  <si>
    <t>Peacock E</t>
  </si>
  <si>
    <t>Ross D</t>
  </si>
  <si>
    <t>Jack K</t>
  </si>
  <si>
    <t>West C</t>
  </si>
  <si>
    <t>Rappocholi Z</t>
  </si>
  <si>
    <t>Fuell N</t>
  </si>
  <si>
    <t>Refson B</t>
  </si>
  <si>
    <t>O.Webb</t>
  </si>
  <si>
    <t>J.Thompson</t>
  </si>
  <si>
    <t>A.Phillips</t>
  </si>
  <si>
    <t>J.Day</t>
  </si>
  <si>
    <t>M.Green</t>
  </si>
  <si>
    <t>C.Hardy</t>
  </si>
  <si>
    <t>W.Stanford</t>
  </si>
  <si>
    <t>Z.Wightman</t>
  </si>
  <si>
    <t>G.Palmer</t>
  </si>
  <si>
    <t>I.Chapman</t>
  </si>
  <si>
    <t>M.Day/E.Nijkamp</t>
  </si>
  <si>
    <t>O.Conner/J.Byers</t>
  </si>
  <si>
    <t>A.Brownsell</t>
  </si>
  <si>
    <t>G.Botha</t>
  </si>
  <si>
    <t>M.Russell</t>
  </si>
  <si>
    <t>Mathews E</t>
  </si>
  <si>
    <t>McBride T</t>
  </si>
  <si>
    <t>Conroy K</t>
  </si>
  <si>
    <t>Wise S</t>
  </si>
  <si>
    <t>Beebywynn H</t>
  </si>
  <si>
    <t>Beebywynn G</t>
  </si>
  <si>
    <t>Miller D</t>
  </si>
  <si>
    <t>McCorkindale Brown</t>
  </si>
  <si>
    <t>Rodgers A</t>
  </si>
  <si>
    <t>Towers B</t>
  </si>
  <si>
    <t>Gallagher N</t>
  </si>
  <si>
    <t>Nightingale O</t>
  </si>
  <si>
    <t>Riches K</t>
  </si>
  <si>
    <t>Ralph E</t>
  </si>
  <si>
    <t>Williamson K</t>
  </si>
  <si>
    <t>Clarke B</t>
  </si>
  <si>
    <t>Geere I</t>
  </si>
  <si>
    <t>Hall L</t>
  </si>
  <si>
    <t>Carley M</t>
  </si>
  <si>
    <t>Bhasin K</t>
  </si>
  <si>
    <t>Simpson G</t>
  </si>
  <si>
    <t>Botterman S</t>
  </si>
  <si>
    <t>Gonis A</t>
  </si>
  <si>
    <t>Haynes J</t>
  </si>
  <si>
    <t>Rawes-Tadai A</t>
  </si>
  <si>
    <t>Rey A</t>
  </si>
  <si>
    <t>Muralitharan M/Boratt J</t>
  </si>
  <si>
    <t>Newman S</t>
  </si>
  <si>
    <t>Chow E</t>
  </si>
  <si>
    <t>Klochko P</t>
  </si>
  <si>
    <t>Dulabh V</t>
  </si>
  <si>
    <t>Patel R</t>
  </si>
  <si>
    <t>Hocking B</t>
  </si>
  <si>
    <t>Fox B</t>
  </si>
  <si>
    <t>Ward D</t>
  </si>
  <si>
    <t>Broadis J</t>
  </si>
  <si>
    <t>Latter A</t>
  </si>
  <si>
    <t>Jackson W</t>
  </si>
  <si>
    <t>Pearson C</t>
  </si>
  <si>
    <t>Mudziviri W</t>
  </si>
  <si>
    <t>Davies Z</t>
  </si>
  <si>
    <t>Beardon J</t>
  </si>
  <si>
    <t>Carpenter O</t>
  </si>
  <si>
    <t>Walker B</t>
  </si>
  <si>
    <t>Taylor H</t>
  </si>
  <si>
    <t>Bolarin D</t>
  </si>
  <si>
    <t>Diprose E</t>
  </si>
  <si>
    <t>Raath I</t>
  </si>
  <si>
    <t>Townshend H</t>
  </si>
  <si>
    <t>Witheat F</t>
  </si>
  <si>
    <t>Peters E</t>
  </si>
  <si>
    <t>Williamson J</t>
  </si>
  <si>
    <t>Conn M</t>
  </si>
  <si>
    <t>Iggulden M</t>
  </si>
  <si>
    <t>Godfrey B</t>
  </si>
  <si>
    <t>Newton B</t>
  </si>
  <si>
    <t>Ross E</t>
  </si>
  <si>
    <t>Scourfield J</t>
  </si>
  <si>
    <t>Omoniyi O</t>
  </si>
  <si>
    <t>Morley S/Napier E</t>
  </si>
  <si>
    <t>Clark O/Piper H</t>
  </si>
  <si>
    <t>Gray F</t>
  </si>
  <si>
    <t>Morley S</t>
  </si>
  <si>
    <t>Gill C</t>
  </si>
  <si>
    <t>Albone T</t>
  </si>
  <si>
    <t>Taber E</t>
  </si>
  <si>
    <t>Mulholland J</t>
  </si>
  <si>
    <t>West X</t>
  </si>
  <si>
    <t>Raine J/Ginn T</t>
  </si>
  <si>
    <t>Proctor C</t>
  </si>
  <si>
    <t>Goates-Smith G</t>
  </si>
  <si>
    <t>Bell A</t>
  </si>
  <si>
    <t>Jesudoss J</t>
  </si>
  <si>
    <t>Allen M</t>
  </si>
  <si>
    <t>Ashton W</t>
  </si>
  <si>
    <t>Mackintosh-Cera C</t>
  </si>
  <si>
    <t>Gammell S</t>
  </si>
  <si>
    <t>Jansen S, Mansour A</t>
  </si>
  <si>
    <t>Gillies E, Matharu O</t>
  </si>
  <si>
    <t>Dickens E</t>
  </si>
  <si>
    <t>Gillies E</t>
  </si>
  <si>
    <t>Ajidagba O</t>
  </si>
  <si>
    <t>Van Der Veen J</t>
  </si>
  <si>
    <t>Chamber P</t>
  </si>
  <si>
    <t>Cox J</t>
  </si>
  <si>
    <t>Matharu L</t>
  </si>
  <si>
    <t>Kiarie K/ Purcell F</t>
  </si>
  <si>
    <t>Dagger C/ Raumann B</t>
  </si>
  <si>
    <t>Dyer G</t>
  </si>
  <si>
    <t>Chambers P</t>
  </si>
  <si>
    <t>Kiarie K</t>
  </si>
  <si>
    <t>May T</t>
  </si>
  <si>
    <t>Ashby M</t>
  </si>
  <si>
    <t>Wallace M</t>
  </si>
  <si>
    <t>Flynn C</t>
  </si>
  <si>
    <t>Harris S</t>
  </si>
  <si>
    <t>Arora M</t>
  </si>
  <si>
    <t>Wood J</t>
  </si>
  <si>
    <t xml:space="preserve">Holder L </t>
  </si>
  <si>
    <t>Hucknall G </t>
  </si>
  <si>
    <t>Patel V</t>
  </si>
  <si>
    <t>Royle S</t>
  </si>
  <si>
    <t>Thomson S</t>
  </si>
  <si>
    <t>Savva N</t>
  </si>
  <si>
    <t>Ridout A</t>
  </si>
  <si>
    <t>French O</t>
  </si>
  <si>
    <t>Hunter B/ Austen J</t>
  </si>
  <si>
    <t>Woollett C/ Kaushal S</t>
  </si>
  <si>
    <t>Alland K</t>
  </si>
  <si>
    <t>Glynne J</t>
  </si>
  <si>
    <t>Gauke W</t>
  </si>
  <si>
    <t>Day W</t>
  </si>
  <si>
    <t>Ertl L</t>
  </si>
  <si>
    <t>Laycock T</t>
  </si>
  <si>
    <t>Ashby E</t>
  </si>
  <si>
    <t>A.Walters</t>
  </si>
  <si>
    <t>R.Keohane</t>
  </si>
  <si>
    <t>A.Weightman/M.O'Shea</t>
  </si>
  <si>
    <t>N.Keohane/E.Wootton</t>
  </si>
  <si>
    <t>K.Vincent</t>
  </si>
  <si>
    <t>H.Baker</t>
  </si>
  <si>
    <t>T.Collier</t>
  </si>
  <si>
    <t>D.Adebayo</t>
  </si>
  <si>
    <t>F.Jones</t>
  </si>
  <si>
    <t>L.Henry</t>
  </si>
  <si>
    <t>R.Kwon</t>
  </si>
  <si>
    <t>R.Walters</t>
  </si>
  <si>
    <t>L.Gunter/C.Lloyd</t>
  </si>
  <si>
    <t>B.Roberts/H.Roberts</t>
  </si>
  <si>
    <t>B.Gifkins</t>
  </si>
  <si>
    <t>R.Judson</t>
  </si>
  <si>
    <t>L.Gunter</t>
  </si>
  <si>
    <t>T.Ranger</t>
  </si>
  <si>
    <t>F.Anozie</t>
  </si>
  <si>
    <t>A.Gallo</t>
  </si>
  <si>
    <t>E.Fernandes</t>
  </si>
  <si>
    <t>D.Haque</t>
  </si>
  <si>
    <t>B.Freckleton</t>
  </si>
  <si>
    <t>G.Bayley/A.Lytrides</t>
  </si>
  <si>
    <t>J.Allison/L.Finnegan</t>
  </si>
  <si>
    <t>E.Johnston</t>
  </si>
  <si>
    <t>B.Anderson</t>
  </si>
  <si>
    <t>A.Lytrides</t>
  </si>
  <si>
    <t>J.Rugg</t>
  </si>
  <si>
    <t>R.Skene</t>
  </si>
  <si>
    <t>W.Gallo</t>
  </si>
  <si>
    <t>Peers L</t>
  </si>
  <si>
    <t>Marshall L</t>
  </si>
  <si>
    <t>Ayoola E</t>
  </si>
  <si>
    <t>Du Plessis C</t>
  </si>
  <si>
    <t>Reid M</t>
  </si>
  <si>
    <t>Knapp S</t>
  </si>
  <si>
    <t>Olivier E</t>
  </si>
  <si>
    <t>Evans R</t>
  </si>
  <si>
    <t>Sharr T</t>
  </si>
  <si>
    <t>Gaskins E</t>
  </si>
  <si>
    <t>Gittens A</t>
  </si>
  <si>
    <t>Day N</t>
  </si>
  <si>
    <t>Storey L / Bejide L</t>
  </si>
  <si>
    <t>Ranson L / Reeve B</t>
  </si>
  <si>
    <t>Raymont A</t>
  </si>
  <si>
    <t>Bejide L</t>
  </si>
  <si>
    <t>Ranson L</t>
  </si>
  <si>
    <t>Harwood F</t>
  </si>
  <si>
    <t>Lehrfreund D</t>
  </si>
  <si>
    <t>Harrison H</t>
  </si>
  <si>
    <t>Saunders L</t>
  </si>
  <si>
    <t>Cooke B / Green M</t>
  </si>
  <si>
    <t>Raju R / Field H</t>
  </si>
  <si>
    <t>Waite M</t>
  </si>
  <si>
    <t>Raju R</t>
  </si>
  <si>
    <t>Wolowitz K</t>
  </si>
  <si>
    <t>Turney H</t>
  </si>
  <si>
    <t>Edwards J</t>
  </si>
  <si>
    <t>Loubenski M</t>
  </si>
  <si>
    <t>Noordin H</t>
  </si>
  <si>
    <t>Kulkarni S</t>
  </si>
  <si>
    <t>Pearlman R</t>
  </si>
  <si>
    <t>Brockie M</t>
  </si>
  <si>
    <t>Delaney A</t>
  </si>
  <si>
    <t>Paraskeva B</t>
  </si>
  <si>
    <t>Welsh A</t>
  </si>
  <si>
    <t>Paraskeva A</t>
  </si>
  <si>
    <t>O'Carroll E</t>
  </si>
  <si>
    <t>Nnene D</t>
  </si>
  <si>
    <t>Fafowora I</t>
  </si>
  <si>
    <t>St John Z</t>
  </si>
  <si>
    <t>Wright M/Brunskill I</t>
  </si>
  <si>
    <t>Livingston C</t>
  </si>
  <si>
    <t>Adu J</t>
  </si>
  <si>
    <t>Mulvany M</t>
  </si>
  <si>
    <t>White C</t>
  </si>
  <si>
    <t>Brunskill I</t>
  </si>
  <si>
    <t>Adesiyan T</t>
  </si>
  <si>
    <t>Erinle T</t>
  </si>
  <si>
    <t>Greaves A</t>
  </si>
  <si>
    <t>Lily P</t>
  </si>
  <si>
    <t>Davies T</t>
  </si>
  <si>
    <t>White B</t>
  </si>
  <si>
    <t>Harley A</t>
  </si>
  <si>
    <t>Mills M</t>
  </si>
  <si>
    <t>Philippou S</t>
  </si>
  <si>
    <t>Green R</t>
  </si>
  <si>
    <t>Arinze J</t>
  </si>
  <si>
    <t>Simpson L</t>
  </si>
  <si>
    <t>Reynolds E</t>
  </si>
  <si>
    <t>Wyper M</t>
  </si>
  <si>
    <t>Sherring E</t>
  </si>
  <si>
    <t>Hobson M</t>
  </si>
  <si>
    <t>Stott E</t>
  </si>
  <si>
    <t>Bunbury-Lindsay M</t>
  </si>
  <si>
    <t>Saunders A</t>
  </si>
  <si>
    <t>Chamay M</t>
  </si>
  <si>
    <t>Fuge B</t>
  </si>
  <si>
    <t>Mulholland M</t>
  </si>
  <si>
    <t>Bains S</t>
  </si>
  <si>
    <t>Godley J</t>
  </si>
  <si>
    <t>Wolsey M</t>
  </si>
  <si>
    <t>Hepper C</t>
  </si>
  <si>
    <t>Meir S</t>
  </si>
  <si>
    <t>M. Heigold</t>
  </si>
  <si>
    <t>E. Rutherford</t>
  </si>
  <si>
    <t>M. Curtis</t>
  </si>
  <si>
    <t>E. Craig &amp; E. Braylin</t>
  </si>
  <si>
    <t>F. Crowley &amp; R. Elledge</t>
  </si>
  <si>
    <t>M. McIntosh</t>
  </si>
  <si>
    <t>E. Craig</t>
  </si>
  <si>
    <t>Y. Mercer</t>
  </si>
  <si>
    <t>J. Pinnington</t>
  </si>
  <si>
    <t>A. Mancey</t>
  </si>
  <si>
    <t>F. Griffin</t>
  </si>
  <si>
    <t>T. Gaunce &amp; M. Kenny</t>
  </si>
  <si>
    <t>F. Coleman &amp; J. Lilley</t>
  </si>
  <si>
    <t>J. Fletcher</t>
  </si>
  <si>
    <t>M. Reilly</t>
  </si>
  <si>
    <t>M. Kenny</t>
  </si>
  <si>
    <t>J. Canham-Painter</t>
  </si>
  <si>
    <t>G. Lamb</t>
  </si>
  <si>
    <t>L. Tynan</t>
  </si>
  <si>
    <t>I. Thayil</t>
  </si>
  <si>
    <t>C. Williams</t>
  </si>
  <si>
    <t>M. Rabiu</t>
  </si>
  <si>
    <t>Z. Miller</t>
  </si>
  <si>
    <t>J. Cox</t>
  </si>
  <si>
    <t>J. Reynolds</t>
  </si>
  <si>
    <t>A. Williams</t>
  </si>
  <si>
    <t>G. Tilbrook</t>
  </si>
  <si>
    <t>J. Fraser</t>
  </si>
  <si>
    <t>Self G</t>
  </si>
  <si>
    <t>M Day</t>
  </si>
  <si>
    <t>H Baker</t>
  </si>
  <si>
    <t>A Banks</t>
  </si>
  <si>
    <t>Martin H</t>
  </si>
  <si>
    <t>Beeby-Wynn H</t>
  </si>
  <si>
    <t>L Wilson</t>
  </si>
  <si>
    <t>O Webb</t>
  </si>
  <si>
    <t>J Stever</t>
  </si>
  <si>
    <t>Kerr E</t>
  </si>
  <si>
    <t>Goates-smith G</t>
  </si>
  <si>
    <t>Ashton T</t>
  </si>
  <si>
    <t>S Gammell</t>
  </si>
  <si>
    <t>J Van Der Veen</t>
  </si>
  <si>
    <t>C Mackintosh-Gera</t>
  </si>
  <si>
    <t>E Clilverd/ Willis J</t>
  </si>
  <si>
    <t>Hucknall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</si>
</sst>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£&quot;* #,##0.00_-;\-&quot;£&quot;* #,##0.00_-;_-&quot;£&quot;* &quot;-&quot;??_-;_-@_-"/>
    <numFmt numFmtId="164" formatCode="0.0"/>
    <numFmt numFmtId="165" formatCode="h:mm"/>
  </numFmts>
  <fonts count="18" x14ac:knownFonts="1">
    <font>
      <sz val="10"/>
      <name val="Arial"/>
    </font>
    <font>
      <b/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8"/>
      <color indexed="10"/>
      <name val="Arial"/>
      <family val="2"/>
    </font>
    <font>
      <b/>
      <sz val="16"/>
      <color indexed="12"/>
      <name val="Arial"/>
      <family val="2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</font>
    <font>
      <sz val="10"/>
      <name val="Arial"/>
    </font>
    <font>
      <sz val="10"/>
      <name val="Tahoma"/>
      <family val="2"/>
    </font>
    <font>
      <sz val="9"/>
      <color theme="1"/>
      <name val="Cambria"/>
      <family val="1"/>
      <scheme val="major"/>
    </font>
    <font>
      <sz val="9"/>
      <name val="Cambria"/>
      <family val="1"/>
      <scheme val="maj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0" fillId="0" borderId="0"/>
    <xf numFmtId="0" fontId="12" fillId="0" borderId="0"/>
    <xf numFmtId="0" fontId="11" fillId="0" borderId="0"/>
    <xf numFmtId="0" fontId="10" fillId="0" borderId="0"/>
    <xf numFmtId="0" fontId="12" fillId="0" borderId="0"/>
  </cellStyleXfs>
  <cellXfs count="51">
    <xf numFmtId="0" fontId="0" fillId="0" borderId="0" xfId="0"/>
    <xf numFmtId="0" fontId="3" fillId="0" borderId="0" xfId="0" applyFont="1" applyBorder="1"/>
    <xf numFmtId="0" fontId="1" fillId="0" borderId="0" xfId="0" applyFont="1"/>
    <xf numFmtId="0" fontId="4" fillId="0" borderId="0" xfId="0" applyFont="1"/>
    <xf numFmtId="0" fontId="0" fillId="0" borderId="1" xfId="0" applyBorder="1"/>
    <xf numFmtId="0" fontId="0" fillId="0" borderId="0" xfId="0" applyBorder="1"/>
    <xf numFmtId="0" fontId="5" fillId="0" borderId="0" xfId="0" applyFont="1"/>
    <xf numFmtId="0" fontId="0" fillId="0" borderId="0" xfId="0" applyAlignment="1">
      <alignment horizontal="right"/>
    </xf>
    <xf numFmtId="0" fontId="1" fillId="0" borderId="0" xfId="0" applyFont="1" applyBorder="1"/>
    <xf numFmtId="0" fontId="0" fillId="0" borderId="1" xfId="0" applyBorder="1" applyAlignment="1">
      <alignment horizontal="center"/>
    </xf>
    <xf numFmtId="0" fontId="6" fillId="0" borderId="0" xfId="0" applyFont="1"/>
    <xf numFmtId="0" fontId="7" fillId="0" borderId="1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1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/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12" fillId="0" borderId="1" xfId="7" applyBorder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NumberFormat="1" applyAlignment="1">
      <alignment horizontal="left"/>
    </xf>
    <xf numFmtId="0" fontId="0" fillId="0" borderId="1" xfId="0" applyNumberForma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1" xfId="2" applyNumberFormat="1" applyFont="1" applyBorder="1" applyAlignment="1">
      <alignment horizontal="center"/>
    </xf>
    <xf numFmtId="165" fontId="0" fillId="0" borderId="0" xfId="0" applyNumberFormat="1" applyBorder="1"/>
    <xf numFmtId="0" fontId="14" fillId="0" borderId="0" xfId="0" applyFont="1"/>
    <xf numFmtId="0" fontId="0" fillId="0" borderId="3" xfId="0" applyFill="1" applyBorder="1"/>
    <xf numFmtId="0" fontId="0" fillId="0" borderId="0" xfId="0" applyAlignment="1">
      <alignment vertical="center" wrapText="1"/>
    </xf>
    <xf numFmtId="0" fontId="15" fillId="0" borderId="4" xfId="3" applyFont="1" applyBorder="1" applyAlignment="1">
      <alignment horizontal="left"/>
    </xf>
    <xf numFmtId="0" fontId="15" fillId="0" borderId="5" xfId="3" applyFont="1" applyBorder="1" applyAlignment="1">
      <alignment horizontal="left"/>
    </xf>
    <xf numFmtId="0" fontId="16" fillId="0" borderId="1" xfId="0" applyFont="1" applyBorder="1"/>
    <xf numFmtId="0" fontId="12" fillId="0" borderId="6" xfId="0" applyFont="1" applyBorder="1"/>
    <xf numFmtId="0" fontId="17" fillId="0" borderId="1" xfId="0" applyFont="1" applyBorder="1" applyAlignment="1">
      <alignment horizontal="left"/>
    </xf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</cellXfs>
  <cellStyles count="8">
    <cellStyle name="Currency" xfId="1" builtinId="4"/>
    <cellStyle name="Currency 2" xfId="2"/>
    <cellStyle name="Normal" xfId="0" builtinId="0"/>
    <cellStyle name="Normal 2" xfId="3"/>
    <cellStyle name="Normal 2 2" xfId="4"/>
    <cellStyle name="Normal 3" xfId="5"/>
    <cellStyle name="Normal 3 2" xfId="6"/>
    <cellStyle name="Normal 4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T58"/>
  <sheetViews>
    <sheetView tabSelected="1" topLeftCell="A2" zoomScale="70" zoomScaleNormal="70" workbookViewId="0">
      <selection activeCell="D30" sqref="D30"/>
    </sheetView>
  </sheetViews>
  <sheetFormatPr defaultRowHeight="12.75" x14ac:dyDescent="0.2"/>
  <cols>
    <col min="1" max="1" width="22.7109375" bestFit="1" customWidth="1"/>
    <col min="2" max="2" width="11.85546875" style="19" customWidth="1"/>
    <col min="3" max="3" width="19.85546875" bestFit="1" customWidth="1"/>
    <col min="4" max="6" width="9.140625" style="19"/>
    <col min="8" max="8" width="21.42578125" customWidth="1"/>
    <col min="9" max="9" width="9.140625" style="19"/>
    <col min="10" max="10" width="19.85546875" bestFit="1" customWidth="1"/>
    <col min="11" max="13" width="9.140625" style="19"/>
    <col min="15" max="15" width="21.140625" bestFit="1" customWidth="1"/>
    <col min="16" max="16" width="9.140625" style="19"/>
    <col min="17" max="17" width="19.85546875" bestFit="1" customWidth="1"/>
    <col min="18" max="20" width="9.140625" style="19"/>
  </cols>
  <sheetData>
    <row r="1" spans="1:20" ht="23.25" x14ac:dyDescent="0.35">
      <c r="H1" s="13" t="str">
        <f>'B14 declaration and points'!D1</f>
        <v>HERTS SCHOOLS ATHLETICS FINALS 2018</v>
      </c>
      <c r="I1" s="20"/>
    </row>
    <row r="2" spans="1:20" ht="20.25" x14ac:dyDescent="0.3">
      <c r="H2" s="14" t="str">
        <f>'B14 declaration and points'!D2</f>
        <v>Tuesday 3rd July - Jarman Park, Hemel Hempstead</v>
      </c>
    </row>
    <row r="3" spans="1:20" ht="20.25" x14ac:dyDescent="0.3">
      <c r="A3" s="10" t="str">
        <f>'B14 declaration and points'!B6</f>
        <v>U14 Boys</v>
      </c>
      <c r="B3" s="24" t="s">
        <v>36</v>
      </c>
      <c r="C3" s="3"/>
    </row>
    <row r="5" spans="1:20" x14ac:dyDescent="0.2">
      <c r="A5" s="2" t="str">
        <f>'B14 declaration and points'!A8</f>
        <v>100 m</v>
      </c>
      <c r="H5" s="2" t="str">
        <f>'B14 declaration and points'!A9</f>
        <v>200 m</v>
      </c>
      <c r="O5" s="2" t="str">
        <f>'B14 declaration and points'!A10</f>
        <v>300 m</v>
      </c>
    </row>
    <row r="6" spans="1:20" x14ac:dyDescent="0.2">
      <c r="A6" s="4" t="s">
        <v>26</v>
      </c>
      <c r="B6" s="9" t="s">
        <v>4</v>
      </c>
      <c r="C6" s="4" t="s">
        <v>1</v>
      </c>
      <c r="D6" s="9" t="s">
        <v>27</v>
      </c>
      <c r="E6" s="9" t="s">
        <v>28</v>
      </c>
      <c r="F6" s="9" t="s">
        <v>29</v>
      </c>
      <c r="H6" s="4" t="s">
        <v>26</v>
      </c>
      <c r="I6" s="9" t="s">
        <v>4</v>
      </c>
      <c r="J6" s="4" t="s">
        <v>1</v>
      </c>
      <c r="K6" s="9" t="s">
        <v>27</v>
      </c>
      <c r="L6" s="9" t="s">
        <v>28</v>
      </c>
      <c r="M6" s="9" t="s">
        <v>29</v>
      </c>
      <c r="O6" s="4" t="s">
        <v>26</v>
      </c>
      <c r="P6" s="9" t="s">
        <v>4</v>
      </c>
      <c r="Q6" s="4" t="s">
        <v>1</v>
      </c>
      <c r="R6" s="9" t="s">
        <v>27</v>
      </c>
      <c r="S6" s="9" t="s">
        <v>28</v>
      </c>
      <c r="T6" s="9" t="s">
        <v>29</v>
      </c>
    </row>
    <row r="7" spans="1:20" x14ac:dyDescent="0.2">
      <c r="A7" s="4" t="str">
        <f>'B14 declaration and points'!B8</f>
        <v>J. Pinnington</v>
      </c>
      <c r="B7" s="9">
        <f>'B14 declaration and points'!B7</f>
        <v>12</v>
      </c>
      <c r="C7" s="4" t="str">
        <f>'B14 declaration and points'!B5</f>
        <v>Roundwood</v>
      </c>
      <c r="D7" s="16">
        <v>13.1</v>
      </c>
      <c r="E7" s="34">
        <f t="shared" ref="E7:E14" si="0">IF(D7="",9,RANK(D7,$D$7:$D$14,1))</f>
        <v>6</v>
      </c>
      <c r="F7" s="9">
        <f>IF(E7=1,'B14 declaration and points'!$B$23,IF(E7=2,'B14 declaration and points'!$C$23,IF(E7=3,'B14 declaration and points'!$D$23,IF(E7=4,'B14 declaration and points'!$E$23,IF(E7=5,'B14 declaration and points'!$F$23,IF(E7=6,'B14 declaration and points'!$G$23,IF(E7=7,'B14 declaration and points'!$H$23,IF(E7=8,'B14 declaration and points'!$I$23,))))))))</f>
        <v>3</v>
      </c>
      <c r="H7" s="4" t="str">
        <f>'B14 declaration and points'!B9</f>
        <v>A. Mancey</v>
      </c>
      <c r="I7" s="9">
        <f>'B14 declaration and points'!B7</f>
        <v>12</v>
      </c>
      <c r="J7" s="4" t="str">
        <f>'B14 declaration and points'!B5</f>
        <v>Roundwood</v>
      </c>
      <c r="K7" s="16">
        <v>24.9</v>
      </c>
      <c r="L7" s="34">
        <f t="shared" ref="L7:L14" si="1">IF(K7="",9,RANK(K7,$K$7:$K$14,1))</f>
        <v>1</v>
      </c>
      <c r="M7" s="9">
        <f>IF(L7=1,'B14 declaration and points'!$B$23,IF(L7=2,'B14 declaration and points'!$C$23,IF(L7=3,'B14 declaration and points'!$D$23,IF(L7=4,'B14 declaration and points'!$E$23,IF(L7=5,'B14 declaration and points'!$F$23,IF(L7=6,'B14 declaration and points'!$G$23,IF(L7=7,'B14 declaration and points'!$H$23,IF(L7=8,'B14 declaration and points'!$I$23,))))))))</f>
        <v>8</v>
      </c>
      <c r="O7" s="4" t="str">
        <f>'B14 declaration and points'!B10</f>
        <v>F. Griffin</v>
      </c>
      <c r="P7" s="9">
        <f>'B14 declaration and points'!B7</f>
        <v>12</v>
      </c>
      <c r="Q7" s="4" t="str">
        <f>'B14 declaration and points'!B5</f>
        <v>Roundwood</v>
      </c>
      <c r="R7" s="16">
        <v>42.9</v>
      </c>
      <c r="S7" s="34">
        <f t="shared" ref="S7:S14" si="2">IF(R7="",9,RANK(R7,$R$7:$R$14,1))</f>
        <v>5</v>
      </c>
      <c r="T7" s="9">
        <f>IF(S7=1,'B14 declaration and points'!$B$23,IF(S7=2,'B14 declaration and points'!$C$23,IF(S7=3,'B14 declaration and points'!$D$23,IF(S7=4,'B14 declaration and points'!$E$23,IF(S7=5,'B14 declaration and points'!$F$23,IF(S7=6,'B14 declaration and points'!$G$23,IF(S7=7,'B14 declaration and points'!$H$23,IF(S7=8,'B14 declaration and points'!$I$23,))))))))</f>
        <v>4</v>
      </c>
    </row>
    <row r="8" spans="1:20" x14ac:dyDescent="0.2">
      <c r="A8" s="4" t="str">
        <f>'B14 declaration and points'!C8</f>
        <v>Scourfield J</v>
      </c>
      <c r="B8" s="9">
        <f>'B14 declaration and points'!C7</f>
        <v>15</v>
      </c>
      <c r="C8" s="4" t="str">
        <f>'B14 declaration and points'!C5</f>
        <v>Hemel</v>
      </c>
      <c r="D8" s="16">
        <v>12</v>
      </c>
      <c r="E8" s="34">
        <f t="shared" si="0"/>
        <v>1</v>
      </c>
      <c r="F8" s="9">
        <f>IF(E8=1,'B14 declaration and points'!$B$23,IF(E8=2,'B14 declaration and points'!$C$23,IF(E8=3,'B14 declaration and points'!$D$23,IF(E8=4,'B14 declaration and points'!$E$23,IF(E8=5,'B14 declaration and points'!$F$23,IF(E8=6,'B14 declaration and points'!$G$23,IF(E8=7,'B14 declaration and points'!$H$23,IF(E8=8,'B14 declaration and points'!$I$23,))))))))</f>
        <v>8</v>
      </c>
      <c r="H8" s="4" t="str">
        <f>'B14 declaration and points'!C9</f>
        <v>Omoniyi O</v>
      </c>
      <c r="I8" s="9">
        <f>'B14 declaration and points'!C7</f>
        <v>15</v>
      </c>
      <c r="J8" s="4" t="str">
        <f>'B14 declaration and points'!C5</f>
        <v>Hemel</v>
      </c>
      <c r="K8" s="16">
        <v>26.5</v>
      </c>
      <c r="L8" s="34">
        <f t="shared" si="1"/>
        <v>6</v>
      </c>
      <c r="M8" s="9">
        <f>IF(L8=1,'B14 declaration and points'!$B$23,IF(L8=2,'B14 declaration and points'!$C$23,IF(L8=3,'B14 declaration and points'!$D$23,IF(L8=4,'B14 declaration and points'!$E$23,IF(L8=5,'B14 declaration and points'!$F$23,IF(L8=6,'B14 declaration and points'!$G$23,IF(L8=7,'B14 declaration and points'!$H$23,IF(L8=8,'B14 declaration and points'!$I$23,))))))))</f>
        <v>3</v>
      </c>
      <c r="O8" s="4" t="str">
        <f>'B14 declaration and points'!C10</f>
        <v>Kerr E</v>
      </c>
      <c r="P8" s="9">
        <f>'B14 declaration and points'!C7</f>
        <v>15</v>
      </c>
      <c r="Q8" s="4" t="str">
        <f>'B14 declaration and points'!C5</f>
        <v>Hemel</v>
      </c>
      <c r="R8" s="16">
        <v>44.1</v>
      </c>
      <c r="S8" s="34">
        <f t="shared" si="2"/>
        <v>7</v>
      </c>
      <c r="T8" s="9">
        <f>IF(S8=1,'B14 declaration and points'!$B$23,IF(S8=2,'B14 declaration and points'!$C$23,IF(S8=3,'B14 declaration and points'!$D$23,IF(S8=4,'B14 declaration and points'!$E$23,IF(S8=5,'B14 declaration and points'!$F$23,IF(S8=6,'B14 declaration and points'!$G$23,IF(S8=7,'B14 declaration and points'!$H$23,IF(S8=8,'B14 declaration and points'!$I$23,))))))))</f>
        <v>2</v>
      </c>
    </row>
    <row r="9" spans="1:20" x14ac:dyDescent="0.2">
      <c r="A9" s="4" t="str">
        <f>'B14 declaration and points'!D8</f>
        <v>Greaves A</v>
      </c>
      <c r="B9" s="9">
        <f>'B14 declaration and points'!D7</f>
        <v>22</v>
      </c>
      <c r="C9" s="4" t="str">
        <f>'B14 declaration and points'!D5</f>
        <v>Simon Balle</v>
      </c>
      <c r="D9" s="16">
        <v>13.8</v>
      </c>
      <c r="E9" s="34">
        <f t="shared" si="0"/>
        <v>8</v>
      </c>
      <c r="F9" s="9">
        <f>IF(E9=1,'B14 declaration and points'!$B$23,IF(E9=2,'B14 declaration and points'!$C$23,IF(E9=3,'B14 declaration and points'!$D$23,IF(E9=4,'B14 declaration and points'!$E$23,IF(E9=5,'B14 declaration and points'!$F$23,IF(E9=6,'B14 declaration and points'!$G$23,IF(E9=7,'B14 declaration and points'!$H$23,IF(E9=8,'B14 declaration and points'!$I$23,))))))))</f>
        <v>1</v>
      </c>
      <c r="H9" s="4" t="str">
        <f>'B14 declaration and points'!D9</f>
        <v>Lily P</v>
      </c>
      <c r="I9" s="9">
        <f>'B14 declaration and points'!D7</f>
        <v>22</v>
      </c>
      <c r="J9" s="4" t="str">
        <f>'B14 declaration and points'!D5</f>
        <v>Simon Balle</v>
      </c>
      <c r="K9" s="16">
        <v>26.1</v>
      </c>
      <c r="L9" s="34">
        <f t="shared" si="1"/>
        <v>4</v>
      </c>
      <c r="M9" s="9">
        <f>IF(L9=1,'B14 declaration and points'!$B$23,IF(L9=2,'B14 declaration and points'!$C$23,IF(L9=3,'B14 declaration and points'!$D$23,IF(L9=4,'B14 declaration and points'!$E$23,IF(L9=5,'B14 declaration and points'!$F$23,IF(L9=6,'B14 declaration and points'!$G$23,IF(L9=7,'B14 declaration and points'!$H$23,IF(L9=8,'B14 declaration and points'!$I$23,))))))))</f>
        <v>5</v>
      </c>
      <c r="O9" s="4" t="str">
        <f>'B14 declaration and points'!D10</f>
        <v>Davies T</v>
      </c>
      <c r="P9" s="9">
        <f>'B14 declaration and points'!D7</f>
        <v>22</v>
      </c>
      <c r="Q9" s="4" t="str">
        <f>'B14 declaration and points'!D5</f>
        <v>Simon Balle</v>
      </c>
      <c r="R9" s="16">
        <v>41.6</v>
      </c>
      <c r="S9" s="34">
        <f t="shared" si="2"/>
        <v>2</v>
      </c>
      <c r="T9" s="9">
        <f>IF(S9=1,'B14 declaration and points'!$B$23,IF(S9=2,'B14 declaration and points'!$C$23,IF(S9=3,'B14 declaration and points'!$D$23,IF(S9=4,'B14 declaration and points'!$E$23,IF(S9=5,'B14 declaration and points'!$F$23,IF(S9=6,'B14 declaration and points'!$G$23,IF(S9=7,'B14 declaration and points'!$H$23,IF(S9=8,'B14 declaration and points'!$I$23,))))))))</f>
        <v>7</v>
      </c>
    </row>
    <row r="10" spans="1:20" x14ac:dyDescent="0.2">
      <c r="A10" s="4" t="str">
        <f>'B14 declaration and points'!E8</f>
        <v>Chamber P</v>
      </c>
      <c r="B10" s="9">
        <f>'B14 declaration and points'!E7</f>
        <v>26</v>
      </c>
      <c r="C10" s="4" t="str">
        <f>'B14 declaration and points'!E5</f>
        <v>Clement Danes</v>
      </c>
      <c r="D10" s="16">
        <v>12.2</v>
      </c>
      <c r="E10" s="34">
        <f t="shared" si="0"/>
        <v>2</v>
      </c>
      <c r="F10" s="9">
        <f>IF(E10=1,'B14 declaration and points'!$B$23,IF(E10=2,'B14 declaration and points'!$C$23,IF(E10=3,'B14 declaration and points'!$D$23,IF(E10=4,'B14 declaration and points'!$E$23,IF(E10=5,'B14 declaration and points'!$F$23,IF(E10=6,'B14 declaration and points'!$G$23,IF(E10=7,'B14 declaration and points'!$H$23,IF(E10=8,'B14 declaration and points'!$I$23,))))))))</f>
        <v>7</v>
      </c>
      <c r="H10" s="4" t="str">
        <f>'B14 declaration and points'!E9</f>
        <v>Cox J</v>
      </c>
      <c r="I10" s="9">
        <f>'B14 declaration and points'!E7</f>
        <v>26</v>
      </c>
      <c r="J10" s="4" t="str">
        <f>'B14 declaration and points'!E5</f>
        <v>Clement Danes</v>
      </c>
      <c r="K10" s="16">
        <v>26.3</v>
      </c>
      <c r="L10" s="34">
        <f t="shared" si="1"/>
        <v>5</v>
      </c>
      <c r="M10" s="9">
        <f>IF(L10=1,'B14 declaration and points'!$B$23,IF(L10=2,'B14 declaration and points'!$C$23,IF(L10=3,'B14 declaration and points'!$D$23,IF(L10=4,'B14 declaration and points'!$E$23,IF(L10=5,'B14 declaration and points'!$F$23,IF(L10=6,'B14 declaration and points'!$G$23,IF(L10=7,'B14 declaration and points'!$H$23,IF(L10=8,'B14 declaration and points'!$I$23,))))))))</f>
        <v>4</v>
      </c>
      <c r="O10" s="4" t="str">
        <f>'B14 declaration and points'!E10</f>
        <v>Matharu L</v>
      </c>
      <c r="P10" s="9">
        <f>'B14 declaration and points'!E7</f>
        <v>26</v>
      </c>
      <c r="Q10" s="4" t="str">
        <f>'B14 declaration and points'!E5</f>
        <v>Clement Danes</v>
      </c>
      <c r="R10" s="16">
        <v>41.1</v>
      </c>
      <c r="S10" s="34">
        <f t="shared" si="2"/>
        <v>1</v>
      </c>
      <c r="T10" s="9">
        <f>IF(S10=1,'B14 declaration and points'!$B$23,IF(S10=2,'B14 declaration and points'!$C$23,IF(S10=3,'B14 declaration and points'!$D$23,IF(S10=4,'B14 declaration and points'!$E$23,IF(S10=5,'B14 declaration and points'!$F$23,IF(S10=6,'B14 declaration and points'!$G$23,IF(S10=7,'B14 declaration and points'!$H$23,IF(S10=8,'B14 declaration and points'!$I$23,))))))))</f>
        <v>8</v>
      </c>
    </row>
    <row r="11" spans="1:20" x14ac:dyDescent="0.2">
      <c r="A11" s="4" t="str">
        <f>'B14 declaration and points'!F8</f>
        <v>L.Henry</v>
      </c>
      <c r="B11" s="9">
        <f>'B14 declaration and points'!F7</f>
        <v>41</v>
      </c>
      <c r="C11" s="4" t="str">
        <f>'B14 declaration and points'!F5</f>
        <v>Alice Owens</v>
      </c>
      <c r="D11" s="16">
        <v>12.3</v>
      </c>
      <c r="E11" s="34">
        <f t="shared" si="0"/>
        <v>3</v>
      </c>
      <c r="F11" s="9">
        <f>IF(E11=1,'B14 declaration and points'!$B$23,IF(E11=2,'B14 declaration and points'!$C$23,IF(E11=3,'B14 declaration and points'!$D$23,IF(E11=4,'B14 declaration and points'!$E$23,IF(E11=5,'B14 declaration and points'!$F$23,IF(E11=6,'B14 declaration and points'!$G$23,IF(E11=7,'B14 declaration and points'!$H$23,IF(E11=8,'B14 declaration and points'!$I$23,))))))))</f>
        <v>6</v>
      </c>
      <c r="H11" s="4" t="str">
        <f>'B14 declaration and points'!F9</f>
        <v>R.Kwon</v>
      </c>
      <c r="I11" s="9">
        <f>'B14 declaration and points'!F7</f>
        <v>41</v>
      </c>
      <c r="J11" s="4" t="str">
        <f>'B14 declaration and points'!F5</f>
        <v>Alice Owens</v>
      </c>
      <c r="K11" s="16">
        <v>25.9</v>
      </c>
      <c r="L11" s="34">
        <f t="shared" si="1"/>
        <v>3</v>
      </c>
      <c r="M11" s="9">
        <f>IF(L11=1,'B14 declaration and points'!$B$23,IF(L11=2,'B14 declaration and points'!$C$23,IF(L11=3,'B14 declaration and points'!$D$23,IF(L11=4,'B14 declaration and points'!$E$23,IF(L11=5,'B14 declaration and points'!$F$23,IF(L11=6,'B14 declaration and points'!$G$23,IF(L11=7,'B14 declaration and points'!$H$23,IF(L11=8,'B14 declaration and points'!$I$23,))))))))</f>
        <v>6</v>
      </c>
      <c r="O11" s="4" t="str">
        <f>'B14 declaration and points'!F10</f>
        <v>R.Walters</v>
      </c>
      <c r="P11" s="9">
        <f>'B14 declaration and points'!F7</f>
        <v>41</v>
      </c>
      <c r="Q11" s="4" t="str">
        <f>'B14 declaration and points'!F5</f>
        <v>Alice Owens</v>
      </c>
      <c r="R11" s="16">
        <v>42.91</v>
      </c>
      <c r="S11" s="34">
        <f t="shared" si="2"/>
        <v>6</v>
      </c>
      <c r="T11" s="9">
        <f>IF(S11=1,'B14 declaration and points'!$B$23,IF(S11=2,'B14 declaration and points'!$C$23,IF(S11=3,'B14 declaration and points'!$D$23,IF(S11=4,'B14 declaration and points'!$E$23,IF(S11=5,'B14 declaration and points'!$F$23,IF(S11=6,'B14 declaration and points'!$G$23,IF(S11=7,'B14 declaration and points'!$H$23,IF(S11=8,'B14 declaration and points'!$I$23,))))))))</f>
        <v>3</v>
      </c>
    </row>
    <row r="12" spans="1:20" x14ac:dyDescent="0.2">
      <c r="A12" s="4" t="str">
        <f>'B14 declaration and points'!G8</f>
        <v>I. Thayil</v>
      </c>
      <c r="B12" s="9">
        <f>'B14 declaration and points'!G7</f>
        <v>42</v>
      </c>
      <c r="C12" s="4" t="str">
        <f>'B14 declaration and points'!G5</f>
        <v>Parmiter's</v>
      </c>
      <c r="D12" s="16">
        <v>12.8</v>
      </c>
      <c r="E12" s="34">
        <f t="shared" si="0"/>
        <v>5</v>
      </c>
      <c r="F12" s="9">
        <f>IF(E12=1,'B14 declaration and points'!$B$23,IF(E12=2,'B14 declaration and points'!$C$23,IF(E12=3,'B14 declaration and points'!$D$23,IF(E12=4,'B14 declaration and points'!$E$23,IF(E12=5,'B14 declaration and points'!$F$23,IF(E12=6,'B14 declaration and points'!$G$23,IF(E12=7,'B14 declaration and points'!$H$23,IF(E12=8,'B14 declaration and points'!$I$23,))))))))</f>
        <v>4</v>
      </c>
      <c r="H12" s="4" t="str">
        <f>'B14 declaration and points'!G9</f>
        <v>C. Williams</v>
      </c>
      <c r="I12" s="9">
        <f>'B14 declaration and points'!G7</f>
        <v>42</v>
      </c>
      <c r="J12" s="4" t="str">
        <f>'B14 declaration and points'!G5</f>
        <v>Parmiter's</v>
      </c>
      <c r="K12" s="16">
        <v>25.4</v>
      </c>
      <c r="L12" s="34">
        <f t="shared" si="1"/>
        <v>2</v>
      </c>
      <c r="M12" s="9">
        <f>IF(L12=1,'B14 declaration and points'!$B$23,IF(L12=2,'B14 declaration and points'!$C$23,IF(L12=3,'B14 declaration and points'!$D$23,IF(L12=4,'B14 declaration and points'!$E$23,IF(L12=5,'B14 declaration and points'!$F$23,IF(L12=6,'B14 declaration and points'!$G$23,IF(L12=7,'B14 declaration and points'!$H$23,IF(L12=8,'B14 declaration and points'!$I$23,))))))))</f>
        <v>7</v>
      </c>
      <c r="O12" s="4" t="str">
        <f>'B14 declaration and points'!G10</f>
        <v>M. Rabiu</v>
      </c>
      <c r="P12" s="9">
        <f>'B14 declaration and points'!G7</f>
        <v>42</v>
      </c>
      <c r="Q12" s="4" t="str">
        <f>'B14 declaration and points'!G5</f>
        <v>Parmiter's</v>
      </c>
      <c r="R12" s="16">
        <v>45.1</v>
      </c>
      <c r="S12" s="34">
        <f t="shared" si="2"/>
        <v>8</v>
      </c>
      <c r="T12" s="9">
        <f>IF(S12=1,'B14 declaration and points'!$B$23,IF(S12=2,'B14 declaration and points'!$C$23,IF(S12=3,'B14 declaration and points'!$D$23,IF(S12=4,'B14 declaration and points'!$E$23,IF(S12=5,'B14 declaration and points'!$F$23,IF(S12=6,'B14 declaration and points'!$G$23,IF(S12=7,'B14 declaration and points'!$H$23,IF(S12=8,'B14 declaration and points'!$I$23,))))))))</f>
        <v>1</v>
      </c>
    </row>
    <row r="13" spans="1:20" x14ac:dyDescent="0.2">
      <c r="A13" s="4" t="str">
        <f>'B14 declaration and points'!H8</f>
        <v>Oliver Habibi</v>
      </c>
      <c r="B13" s="9">
        <f>'B14 declaration and points'!H7</f>
        <v>47</v>
      </c>
      <c r="C13" s="4" t="str">
        <f>'B14 declaration and points'!H5</f>
        <v>Hitchin</v>
      </c>
      <c r="D13" s="16">
        <v>12.4</v>
      </c>
      <c r="E13" s="34">
        <f t="shared" si="0"/>
        <v>4</v>
      </c>
      <c r="F13" s="9">
        <f>IF(E13=1,'B14 declaration and points'!$B$23,IF(E13=2,'B14 declaration and points'!$C$23,IF(E13=3,'B14 declaration and points'!$D$23,IF(E13=4,'B14 declaration and points'!$E$23,IF(E13=5,'B14 declaration and points'!$F$23,IF(E13=6,'B14 declaration and points'!$G$23,IF(E13=7,'B14 declaration and points'!$H$23,IF(E13=8,'B14 declaration and points'!$I$23,))))))))</f>
        <v>5</v>
      </c>
      <c r="H13" s="4" t="str">
        <f>'B14 declaration and points'!H9</f>
        <v>Daniel Baugh</v>
      </c>
      <c r="I13" s="9">
        <f>'B14 declaration and points'!H7</f>
        <v>47</v>
      </c>
      <c r="J13" s="4" t="str">
        <f>'B14 declaration and points'!H5</f>
        <v>Hitchin</v>
      </c>
      <c r="K13" s="16">
        <v>26.8</v>
      </c>
      <c r="L13" s="34">
        <f t="shared" si="1"/>
        <v>7</v>
      </c>
      <c r="M13" s="9">
        <f>IF(L13=1,'B14 declaration and points'!$B$23,IF(L13=2,'B14 declaration and points'!$C$23,IF(L13=3,'B14 declaration and points'!$D$23,IF(L13=4,'B14 declaration and points'!$E$23,IF(L13=5,'B14 declaration and points'!$F$23,IF(L13=6,'B14 declaration and points'!$G$23,IF(L13=7,'B14 declaration and points'!$H$23,IF(L13=8,'B14 declaration and points'!$I$23,))))))))</f>
        <v>2</v>
      </c>
      <c r="O13" s="4" t="str">
        <f>'B14 declaration and points'!H10</f>
        <v>Jay Eaton</v>
      </c>
      <c r="P13" s="9">
        <f>'B14 declaration and points'!H7</f>
        <v>47</v>
      </c>
      <c r="Q13" s="4" t="str">
        <f>'B14 declaration and points'!H5</f>
        <v>Hitchin</v>
      </c>
      <c r="R13" s="16">
        <v>42.5</v>
      </c>
      <c r="S13" s="34">
        <f t="shared" si="2"/>
        <v>4</v>
      </c>
      <c r="T13" s="9">
        <f>IF(S13=1,'B14 declaration and points'!$B$23,IF(S13=2,'B14 declaration and points'!$C$23,IF(S13=3,'B14 declaration and points'!$D$23,IF(S13=4,'B14 declaration and points'!$E$23,IF(S13=5,'B14 declaration and points'!$F$23,IF(S13=6,'B14 declaration and points'!$G$23,IF(S13=7,'B14 declaration and points'!$H$23,IF(S13=8,'B14 declaration and points'!$I$23,))))))))</f>
        <v>5</v>
      </c>
    </row>
    <row r="14" spans="1:20" x14ac:dyDescent="0.2">
      <c r="A14" s="4" t="str">
        <f>'B14 declaration and points'!I8</f>
        <v>Latter A</v>
      </c>
      <c r="B14" s="9">
        <f>'B14 declaration and points'!I7</f>
        <v>52</v>
      </c>
      <c r="C14" s="4" t="str">
        <f>'B14 declaration and points'!I5</f>
        <v>Sandringham</v>
      </c>
      <c r="D14" s="16">
        <v>13.3</v>
      </c>
      <c r="E14" s="34">
        <f t="shared" si="0"/>
        <v>7</v>
      </c>
      <c r="F14" s="9">
        <f>IF(E14=1,'B14 declaration and points'!$B$23,IF(E14=2,'B14 declaration and points'!$C$23,IF(E14=3,'B14 declaration and points'!$D$23,IF(E14=4,'B14 declaration and points'!$E$23,IF(E14=5,'B14 declaration and points'!$F$23,IF(E14=6,'B14 declaration and points'!$G$23,IF(E14=7,'B14 declaration and points'!$H$23,IF(E14=8,'B14 declaration and points'!$I$23,))))))))</f>
        <v>2</v>
      </c>
      <c r="H14" s="4" t="str">
        <f>'B14 declaration and points'!I9</f>
        <v>Jackson W</v>
      </c>
      <c r="I14" s="9">
        <f>'B14 declaration and points'!I7</f>
        <v>52</v>
      </c>
      <c r="J14" s="4" t="str">
        <f>'B14 declaration and points'!I5</f>
        <v>Sandringham</v>
      </c>
      <c r="K14" s="16">
        <v>28.6</v>
      </c>
      <c r="L14" s="34">
        <f t="shared" si="1"/>
        <v>8</v>
      </c>
      <c r="M14" s="9">
        <f>IF(L14=1,'B14 declaration and points'!$B$23,IF(L14=2,'B14 declaration and points'!$C$23,IF(L14=3,'B14 declaration and points'!$D$23,IF(L14=4,'B14 declaration and points'!$E$23,IF(L14=5,'B14 declaration and points'!$F$23,IF(L14=6,'B14 declaration and points'!$G$23,IF(L14=7,'B14 declaration and points'!$H$23,IF(L14=8,'B14 declaration and points'!$I$23,))))))))</f>
        <v>1</v>
      </c>
      <c r="O14" s="4" t="str">
        <f>'B14 declaration and points'!I10</f>
        <v>Pearson C</v>
      </c>
      <c r="P14" s="9">
        <f>'B14 declaration and points'!I7</f>
        <v>52</v>
      </c>
      <c r="Q14" s="4" t="str">
        <f>'B14 declaration and points'!I5</f>
        <v>Sandringham</v>
      </c>
      <c r="R14" s="16">
        <v>42.2</v>
      </c>
      <c r="S14" s="34">
        <f t="shared" si="2"/>
        <v>3</v>
      </c>
      <c r="T14" s="9">
        <f>IF(S14=1,'B14 declaration and points'!$B$23,IF(S14=2,'B14 declaration and points'!$C$23,IF(S14=3,'B14 declaration and points'!$D$23,IF(S14=4,'B14 declaration and points'!$E$23,IF(S14=5,'B14 declaration and points'!$F$23,IF(S14=6,'B14 declaration and points'!$G$23,IF(S14=7,'B14 declaration and points'!$H$23,IF(S14=8,'B14 declaration and points'!$I$23,))))))))</f>
        <v>6</v>
      </c>
    </row>
    <row r="15" spans="1:20" x14ac:dyDescent="0.2">
      <c r="E15" s="37"/>
      <c r="L15" s="37"/>
      <c r="S15" s="37"/>
    </row>
    <row r="16" spans="1:20" x14ac:dyDescent="0.2">
      <c r="A16" s="2" t="str">
        <f>'B14 declaration and points'!A11</f>
        <v>800 m</v>
      </c>
      <c r="H16" s="2" t="str">
        <f>'B14 declaration and points'!A12</f>
        <v>1500 m</v>
      </c>
      <c r="O16" s="2" t="str">
        <f>'B14 declaration and points'!A13</f>
        <v>Hurdles</v>
      </c>
    </row>
    <row r="17" spans="1:20" x14ac:dyDescent="0.2">
      <c r="A17" s="4" t="s">
        <v>26</v>
      </c>
      <c r="B17" s="9" t="s">
        <v>4</v>
      </c>
      <c r="C17" s="4" t="s">
        <v>1</v>
      </c>
      <c r="D17" s="9" t="s">
        <v>27</v>
      </c>
      <c r="E17" s="9" t="s">
        <v>28</v>
      </c>
      <c r="F17" s="9" t="s">
        <v>29</v>
      </c>
      <c r="H17" s="4" t="s">
        <v>26</v>
      </c>
      <c r="I17" s="9" t="s">
        <v>4</v>
      </c>
      <c r="J17" s="4" t="s">
        <v>1</v>
      </c>
      <c r="K17" s="9" t="s">
        <v>27</v>
      </c>
      <c r="L17" s="9" t="s">
        <v>28</v>
      </c>
      <c r="M17" s="9" t="s">
        <v>29</v>
      </c>
      <c r="O17" s="4" t="s">
        <v>26</v>
      </c>
      <c r="P17" s="9" t="s">
        <v>4</v>
      </c>
      <c r="Q17" s="4" t="s">
        <v>1</v>
      </c>
      <c r="R17" s="9" t="s">
        <v>27</v>
      </c>
      <c r="S17" s="9" t="s">
        <v>28</v>
      </c>
      <c r="T17" s="9" t="s">
        <v>29</v>
      </c>
    </row>
    <row r="18" spans="1:20" x14ac:dyDescent="0.2">
      <c r="A18" s="4" t="str">
        <f>'B14 declaration and points'!B11</f>
        <v>T. Gaunce &amp; M. Kenny</v>
      </c>
      <c r="B18" s="9">
        <f>'B14 declaration and points'!B7</f>
        <v>12</v>
      </c>
      <c r="C18" s="4" t="str">
        <f>'B14 declaration and points'!B5</f>
        <v>Roundwood</v>
      </c>
      <c r="D18" s="18">
        <v>2.1</v>
      </c>
      <c r="E18" s="34">
        <f t="shared" ref="E18:E25" si="3">IF(D18="",9,RANK(D18,$D$18:$D$25,1))</f>
        <v>1</v>
      </c>
      <c r="F18" s="9">
        <f>IF(E18=1,'B14 declaration and points'!$B$23,IF(E18=2,'B14 declaration and points'!$C$23,IF(E18=3,'B14 declaration and points'!$D$23,IF(E18=4,'B14 declaration and points'!$E$23,IF(E18=5,'B14 declaration and points'!$F$23,IF(E18=6,'B14 declaration and points'!$G$23,IF(E18=7,'B14 declaration and points'!$H$23,IF(E18=8,'B14 declaration and points'!$I$23,))))))))</f>
        <v>8</v>
      </c>
      <c r="H18" s="4" t="str">
        <f>'B14 declaration and points'!B12</f>
        <v>F. Coleman &amp; J. Lilley</v>
      </c>
      <c r="I18" s="9">
        <f>'B14 declaration and points'!B7</f>
        <v>12</v>
      </c>
      <c r="J18" s="4" t="str">
        <f>'B14 declaration and points'!B5</f>
        <v>Roundwood</v>
      </c>
      <c r="K18" s="33">
        <v>4.5119999999999996</v>
      </c>
      <c r="L18" s="34">
        <f t="shared" ref="L18:L25" si="4">IF(K18="",9,RANK(K18,$K$18:$K$25,1))</f>
        <v>1</v>
      </c>
      <c r="M18" s="9">
        <f>IF(L18=1,'B14 declaration and points'!$B$23,IF(L18=2,'B14 declaration and points'!$C$23,IF(L18=3,'B14 declaration and points'!$D$23,IF(L18=4,'B14 declaration and points'!$E$23,IF(L18=5,'B14 declaration and points'!$F$23,IF(L18=6,'B14 declaration and points'!$G$23,IF(L18=7,'B14 declaration and points'!$H$23,IF(L18=8,'B14 declaration and points'!$I$23,))))))))</f>
        <v>8</v>
      </c>
      <c r="O18" s="4" t="str">
        <f>'B14 declaration and points'!B13</f>
        <v>J. Fletcher</v>
      </c>
      <c r="P18" s="9">
        <f>'B14 declaration and points'!B7</f>
        <v>12</v>
      </c>
      <c r="Q18" s="4" t="str">
        <f>'B14 declaration and points'!B5</f>
        <v>Roundwood</v>
      </c>
      <c r="R18" s="16">
        <v>13.8</v>
      </c>
      <c r="S18" s="34">
        <f t="shared" ref="S18:S25" si="5">IF(R18="",9,RANK(R18,$R$18:$R$25,1))</f>
        <v>6</v>
      </c>
      <c r="T18" s="9">
        <f>IF(S18=1,'B14 declaration and points'!$B$23,IF(S18=2,'B14 declaration and points'!$C$23,IF(S18=3,'B14 declaration and points'!$D$23,IF(S18=4,'B14 declaration and points'!$E$23,IF(S18=5,'B14 declaration and points'!$F$23,IF(S18=6,'B14 declaration and points'!$G$23,IF(S18=7,'B14 declaration and points'!$H$23,IF(S18=8,'B14 declaration and points'!$I$23,))))))))</f>
        <v>3</v>
      </c>
    </row>
    <row r="19" spans="1:20" x14ac:dyDescent="0.2">
      <c r="A19" s="4" t="str">
        <f>'B14 declaration and points'!C11</f>
        <v>Morley S/Napier E</v>
      </c>
      <c r="B19" s="9">
        <f>'B14 declaration and points'!C7</f>
        <v>15</v>
      </c>
      <c r="C19" s="4" t="str">
        <f>'B14 declaration and points'!C5</f>
        <v>Hemel</v>
      </c>
      <c r="D19" s="33">
        <v>2.2799999999999998</v>
      </c>
      <c r="E19" s="34">
        <f t="shared" si="3"/>
        <v>8</v>
      </c>
      <c r="F19" s="9">
        <f>IF(E19=1,'B14 declaration and points'!$B$23,IF(E19=2,'B14 declaration and points'!$C$23,IF(E19=3,'B14 declaration and points'!$D$23,IF(E19=4,'B14 declaration and points'!$E$23,IF(E19=5,'B14 declaration and points'!$F$23,IF(E19=6,'B14 declaration and points'!$G$23,IF(E19=7,'B14 declaration and points'!$H$23,IF(E19=8,'B14 declaration and points'!$I$23,))))))))</f>
        <v>1</v>
      </c>
      <c r="H19" s="4" t="str">
        <f>'B14 declaration and points'!C12</f>
        <v>Clark O/Piper H</v>
      </c>
      <c r="I19" s="9">
        <f>'B14 declaration and points'!C7</f>
        <v>15</v>
      </c>
      <c r="J19" s="4" t="str">
        <f>'B14 declaration and points'!C5</f>
        <v>Hemel</v>
      </c>
      <c r="K19" s="18">
        <v>4.59</v>
      </c>
      <c r="L19" s="34">
        <f t="shared" si="4"/>
        <v>4</v>
      </c>
      <c r="M19" s="9">
        <f>IF(L19=1,'B14 declaration and points'!$B$23,IF(L19=2,'B14 declaration and points'!$C$23,IF(L19=3,'B14 declaration and points'!$D$23,IF(L19=4,'B14 declaration and points'!$E$23,IF(L19=5,'B14 declaration and points'!$F$23,IF(L19=6,'B14 declaration and points'!$G$23,IF(L19=7,'B14 declaration and points'!$H$23,IF(L19=8,'B14 declaration and points'!$I$23,))))))))</f>
        <v>5</v>
      </c>
      <c r="O19" s="4" t="str">
        <f>'B14 declaration and points'!C13</f>
        <v>Gray F</v>
      </c>
      <c r="P19" s="9">
        <f>'B14 declaration and points'!C7</f>
        <v>15</v>
      </c>
      <c r="Q19" s="4" t="str">
        <f>'B14 declaration and points'!C5</f>
        <v>Hemel</v>
      </c>
      <c r="R19" s="16">
        <v>14.2</v>
      </c>
      <c r="S19" s="34">
        <f t="shared" si="5"/>
        <v>7</v>
      </c>
      <c r="T19" s="9">
        <f>IF(S19=1,'B14 declaration and points'!$B$23,IF(S19=2,'B14 declaration and points'!$C$23,IF(S19=3,'B14 declaration and points'!$D$23,IF(S19=4,'B14 declaration and points'!$E$23,IF(S19=5,'B14 declaration and points'!$F$23,IF(S19=6,'B14 declaration and points'!$G$23,IF(S19=7,'B14 declaration and points'!$H$23,IF(S19=8,'B14 declaration and points'!$I$23,))))))))</f>
        <v>2</v>
      </c>
    </row>
    <row r="20" spans="1:20" x14ac:dyDescent="0.2">
      <c r="A20" s="4" t="str">
        <f>'B14 declaration and points'!D11</f>
        <v>White B</v>
      </c>
      <c r="B20" s="9">
        <f>'B14 declaration and points'!D7</f>
        <v>22</v>
      </c>
      <c r="C20" s="4" t="str">
        <f>'B14 declaration and points'!D5</f>
        <v>Simon Balle</v>
      </c>
      <c r="D20" s="18">
        <v>2.2709999999999999</v>
      </c>
      <c r="E20" s="34">
        <f t="shared" si="3"/>
        <v>7</v>
      </c>
      <c r="F20" s="9">
        <f>IF(E20=1,'B14 declaration and points'!$B$23,IF(E20=2,'B14 declaration and points'!$C$23,IF(E20=3,'B14 declaration and points'!$D$23,IF(E20=4,'B14 declaration and points'!$E$23,IF(E20=5,'B14 declaration and points'!$F$23,IF(E20=6,'B14 declaration and points'!$G$23,IF(E20=7,'B14 declaration and points'!$H$23,IF(E20=8,'B14 declaration and points'!$I$23,))))))))</f>
        <v>2</v>
      </c>
      <c r="H20" s="4" t="str">
        <f>'B14 declaration and points'!D12</f>
        <v>Harley A</v>
      </c>
      <c r="I20" s="9">
        <f>'B14 declaration and points'!D7</f>
        <v>22</v>
      </c>
      <c r="J20" s="4" t="str">
        <f>'B14 declaration and points'!D5</f>
        <v>Simon Balle</v>
      </c>
      <c r="K20" s="18">
        <v>5</v>
      </c>
      <c r="L20" s="34">
        <f t="shared" si="4"/>
        <v>5</v>
      </c>
      <c r="M20" s="9">
        <f>IF(L20=1,'B14 declaration and points'!$B$23,IF(L20=2,'B14 declaration and points'!$C$23,IF(L20=3,'B14 declaration and points'!$D$23,IF(L20=4,'B14 declaration and points'!$E$23,IF(L20=5,'B14 declaration and points'!$F$23,IF(L20=6,'B14 declaration and points'!$G$23,IF(L20=7,'B14 declaration and points'!$H$23,IF(L20=8,'B14 declaration and points'!$I$23,))))))))</f>
        <v>4</v>
      </c>
      <c r="O20" s="4" t="str">
        <f>'B14 declaration and points'!D13</f>
        <v>Mills M</v>
      </c>
      <c r="P20" s="9">
        <f>'B14 declaration and points'!D7</f>
        <v>22</v>
      </c>
      <c r="Q20" s="4" t="str">
        <f>'B14 declaration and points'!D5</f>
        <v>Simon Balle</v>
      </c>
      <c r="R20" s="16">
        <v>12.1</v>
      </c>
      <c r="S20" s="34">
        <f t="shared" si="5"/>
        <v>2</v>
      </c>
      <c r="T20" s="9">
        <f>IF(S20=1,'B14 declaration and points'!$B$23,IF(S20=2,'B14 declaration and points'!$C$23,IF(S20=3,'B14 declaration and points'!$D$23,IF(S20=4,'B14 declaration and points'!$E$23,IF(S20=5,'B14 declaration and points'!$F$23,IF(S20=6,'B14 declaration and points'!$G$23,IF(S20=7,'B14 declaration and points'!$H$23,IF(S20=8,'B14 declaration and points'!$I$23,))))))))</f>
        <v>7</v>
      </c>
    </row>
    <row r="21" spans="1:20" x14ac:dyDescent="0.2">
      <c r="A21" s="4" t="str">
        <f>'B14 declaration and points'!E11</f>
        <v>Kiarie K/ Purcell F</v>
      </c>
      <c r="B21" s="9">
        <f>'B14 declaration and points'!E7</f>
        <v>26</v>
      </c>
      <c r="C21" s="4" t="str">
        <f>'B14 declaration and points'!E5</f>
        <v>Clement Danes</v>
      </c>
      <c r="D21" s="18">
        <v>2.2000000000000002</v>
      </c>
      <c r="E21" s="34">
        <f t="shared" si="3"/>
        <v>3</v>
      </c>
      <c r="F21" s="9">
        <f>IF(E21=1,'B14 declaration and points'!$B$23,IF(E21=2,'B14 declaration and points'!$C$23,IF(E21=3,'B14 declaration and points'!$D$23,IF(E21=4,'B14 declaration and points'!$E$23,IF(E21=5,'B14 declaration and points'!$F$23,IF(E21=6,'B14 declaration and points'!$G$23,IF(E21=7,'B14 declaration and points'!$H$23,IF(E21=8,'B14 declaration and points'!$I$23,))))))))</f>
        <v>6</v>
      </c>
      <c r="H21" s="4" t="str">
        <f>'B14 declaration and points'!E12</f>
        <v>Dagger C/ Raumann B</v>
      </c>
      <c r="I21" s="9">
        <f>'B14 declaration and points'!E7</f>
        <v>26</v>
      </c>
      <c r="J21" s="4" t="str">
        <f>'B14 declaration and points'!E5</f>
        <v>Clement Danes</v>
      </c>
      <c r="K21" s="18">
        <v>4.55</v>
      </c>
      <c r="L21" s="34">
        <f t="shared" si="4"/>
        <v>2</v>
      </c>
      <c r="M21" s="9">
        <f>IF(L21=1,'B14 declaration and points'!$B$23,IF(L21=2,'B14 declaration and points'!$C$23,IF(L21=3,'B14 declaration and points'!$D$23,IF(L21=4,'B14 declaration and points'!$E$23,IF(L21=5,'B14 declaration and points'!$F$23,IF(L21=6,'B14 declaration and points'!$G$23,IF(L21=7,'B14 declaration and points'!$H$23,IF(L21=8,'B14 declaration and points'!$I$23,))))))))</f>
        <v>7</v>
      </c>
      <c r="O21" s="4" t="str">
        <f>'B14 declaration and points'!E13</f>
        <v>Dyer G</v>
      </c>
      <c r="P21" s="9">
        <f>'B14 declaration and points'!E7</f>
        <v>26</v>
      </c>
      <c r="Q21" s="4" t="str">
        <f>'B14 declaration and points'!E5</f>
        <v>Clement Danes</v>
      </c>
      <c r="R21" s="16">
        <v>13.3</v>
      </c>
      <c r="S21" s="34">
        <f t="shared" si="5"/>
        <v>5</v>
      </c>
      <c r="T21" s="9">
        <f>IF(S21=1,'B14 declaration and points'!$B$23,IF(S21=2,'B14 declaration and points'!$C$23,IF(S21=3,'B14 declaration and points'!$D$23,IF(S21=4,'B14 declaration and points'!$E$23,IF(S21=5,'B14 declaration and points'!$F$23,IF(S21=6,'B14 declaration and points'!$G$23,IF(S21=7,'B14 declaration and points'!$H$23,IF(S21=8,'B14 declaration and points'!$I$23,))))))))</f>
        <v>4</v>
      </c>
    </row>
    <row r="22" spans="1:20" x14ac:dyDescent="0.2">
      <c r="A22" s="4" t="str">
        <f>'B14 declaration and points'!F11</f>
        <v>L.Gunter/C.Lloyd</v>
      </c>
      <c r="B22" s="9">
        <f>'B14 declaration and points'!F7</f>
        <v>41</v>
      </c>
      <c r="C22" s="4" t="str">
        <f>'B14 declaration and points'!F5</f>
        <v>Alice Owens</v>
      </c>
      <c r="D22" s="18">
        <v>2.27</v>
      </c>
      <c r="E22" s="34">
        <f t="shared" si="3"/>
        <v>6</v>
      </c>
      <c r="F22" s="9">
        <f>IF(E22=1,'B14 declaration and points'!$B$23,IF(E22=2,'B14 declaration and points'!$C$23,IF(E22=3,'B14 declaration and points'!$D$23,IF(E22=4,'B14 declaration and points'!$E$23,IF(E22=5,'B14 declaration and points'!$F$23,IF(E22=6,'B14 declaration and points'!$G$23,IF(E22=7,'B14 declaration and points'!$H$23,IF(E22=8,'B14 declaration and points'!$I$23,))))))))</f>
        <v>3</v>
      </c>
      <c r="H22" s="4" t="str">
        <f>'B14 declaration and points'!F12</f>
        <v>B.Roberts/H.Roberts</v>
      </c>
      <c r="I22" s="9">
        <f>'B14 declaration and points'!F7</f>
        <v>41</v>
      </c>
      <c r="J22" s="4" t="str">
        <f>'B14 declaration and points'!F5</f>
        <v>Alice Owens</v>
      </c>
      <c r="K22" s="18">
        <v>5.1710000000000003</v>
      </c>
      <c r="L22" s="34">
        <f t="shared" si="4"/>
        <v>7</v>
      </c>
      <c r="M22" s="9">
        <f>IF(L22=1,'B14 declaration and points'!$B$23,IF(L22=2,'B14 declaration and points'!$C$23,IF(L22=3,'B14 declaration and points'!$D$23,IF(L22=4,'B14 declaration and points'!$E$23,IF(L22=5,'B14 declaration and points'!$F$23,IF(L22=6,'B14 declaration and points'!$G$23,IF(L22=7,'B14 declaration and points'!$H$23,IF(L22=8,'B14 declaration and points'!$I$23,))))))))</f>
        <v>2</v>
      </c>
      <c r="O22" s="4" t="str">
        <f>'B14 declaration and points'!F13</f>
        <v>B.Gifkins</v>
      </c>
      <c r="P22" s="9">
        <f>'B14 declaration and points'!F7</f>
        <v>41</v>
      </c>
      <c r="Q22" s="4" t="str">
        <f>'B14 declaration and points'!F5</f>
        <v>Alice Owens</v>
      </c>
      <c r="R22" s="16">
        <v>13.2</v>
      </c>
      <c r="S22" s="34">
        <f t="shared" si="5"/>
        <v>4</v>
      </c>
      <c r="T22" s="9">
        <f>IF(S22=1,'B14 declaration and points'!$B$23,IF(S22=2,'B14 declaration and points'!$C$23,IF(S22=3,'B14 declaration and points'!$D$23,IF(S22=4,'B14 declaration and points'!$E$23,IF(S22=5,'B14 declaration and points'!$F$23,IF(S22=6,'B14 declaration and points'!$G$23,IF(S22=7,'B14 declaration and points'!$H$23,IF(S22=8,'B14 declaration and points'!$I$23,))))))))</f>
        <v>5</v>
      </c>
    </row>
    <row r="23" spans="1:20" x14ac:dyDescent="0.2">
      <c r="A23" s="4" t="str">
        <f>'B14 declaration and points'!G11</f>
        <v>Z. Miller</v>
      </c>
      <c r="B23" s="9">
        <f>'B14 declaration and points'!G7</f>
        <v>42</v>
      </c>
      <c r="C23" s="4" t="str">
        <f>'B14 declaration and points'!G5</f>
        <v>Parmiter's</v>
      </c>
      <c r="D23" s="18">
        <v>2.21</v>
      </c>
      <c r="E23" s="34">
        <f t="shared" si="3"/>
        <v>4</v>
      </c>
      <c r="F23" s="9">
        <f>IF(E23=1,'B14 declaration and points'!$B$23,IF(E23=2,'B14 declaration and points'!$C$23,IF(E23=3,'B14 declaration and points'!$D$23,IF(E23=4,'B14 declaration and points'!$E$23,IF(E23=5,'B14 declaration and points'!$F$23,IF(E23=6,'B14 declaration and points'!$G$23,IF(E23=7,'B14 declaration and points'!$H$23,IF(E23=8,'B14 declaration and points'!$I$23,))))))))</f>
        <v>5</v>
      </c>
      <c r="H23" s="4" t="str">
        <f>'B14 declaration and points'!G12</f>
        <v>J. Cox</v>
      </c>
      <c r="I23" s="9">
        <f>'B14 declaration and points'!G7</f>
        <v>42</v>
      </c>
      <c r="J23" s="4" t="str">
        <f>'B14 declaration and points'!G5</f>
        <v>Parmiter's</v>
      </c>
      <c r="K23" s="18">
        <v>5.17</v>
      </c>
      <c r="L23" s="34">
        <f t="shared" si="4"/>
        <v>6</v>
      </c>
      <c r="M23" s="9">
        <f>IF(L23=1,'B14 declaration and points'!$B$23,IF(L23=2,'B14 declaration and points'!$C$23,IF(L23=3,'B14 declaration and points'!$D$23,IF(L23=4,'B14 declaration and points'!$E$23,IF(L23=5,'B14 declaration and points'!$F$23,IF(L23=6,'B14 declaration and points'!$G$23,IF(L23=7,'B14 declaration and points'!$H$23,IF(L23=8,'B14 declaration and points'!$I$23,))))))))</f>
        <v>3</v>
      </c>
      <c r="O23" s="4" t="str">
        <f>'B14 declaration and points'!G13</f>
        <v>J. Reynolds</v>
      </c>
      <c r="P23" s="9">
        <f>'B14 declaration and points'!G7</f>
        <v>42</v>
      </c>
      <c r="Q23" s="4" t="str">
        <f>'B14 declaration and points'!G5</f>
        <v>Parmiter's</v>
      </c>
      <c r="R23" s="16">
        <v>15.4</v>
      </c>
      <c r="S23" s="34">
        <f t="shared" si="5"/>
        <v>8</v>
      </c>
      <c r="T23" s="9">
        <f>IF(S23=1,'B14 declaration and points'!$B$23,IF(S23=2,'B14 declaration and points'!$C$23,IF(S23=3,'B14 declaration and points'!$D$23,IF(S23=4,'B14 declaration and points'!$E$23,IF(S23=5,'B14 declaration and points'!$F$23,IF(S23=6,'B14 declaration and points'!$G$23,IF(S23=7,'B14 declaration and points'!$H$23,IF(S23=8,'B14 declaration and points'!$I$23,))))))))</f>
        <v>1</v>
      </c>
    </row>
    <row r="24" spans="1:20" x14ac:dyDescent="0.2">
      <c r="A24" s="4" t="str">
        <f>'B14 declaration and points'!H11</f>
        <v>Lewi Lardner</v>
      </c>
      <c r="B24" s="9">
        <f>'B14 declaration and points'!H7</f>
        <v>47</v>
      </c>
      <c r="C24" s="4" t="str">
        <f>'B14 declaration and points'!H5</f>
        <v>Hitchin</v>
      </c>
      <c r="D24" s="18">
        <v>2.25</v>
      </c>
      <c r="E24" s="34">
        <f t="shared" si="3"/>
        <v>5</v>
      </c>
      <c r="F24" s="9">
        <f>IF(E24=1,'B14 declaration and points'!$B$23,IF(E24=2,'B14 declaration and points'!$C$23,IF(E24=3,'B14 declaration and points'!$D$23,IF(E24=4,'B14 declaration and points'!$E$23,IF(E24=5,'B14 declaration and points'!$F$23,IF(E24=6,'B14 declaration and points'!$G$23,IF(E24=7,'B14 declaration and points'!$H$23,IF(E24=8,'B14 declaration and points'!$I$23,))))))))</f>
        <v>4</v>
      </c>
      <c r="H24" s="4" t="str">
        <f>'B14 declaration and points'!H12</f>
        <v>Kierat Gidda</v>
      </c>
      <c r="I24" s="9">
        <f>'B14 declaration and points'!H7</f>
        <v>47</v>
      </c>
      <c r="J24" s="4" t="str">
        <f>'B14 declaration and points'!H5</f>
        <v>Hitchin</v>
      </c>
      <c r="K24" s="18">
        <v>4.57</v>
      </c>
      <c r="L24" s="34">
        <f t="shared" si="4"/>
        <v>3</v>
      </c>
      <c r="M24" s="9">
        <f>IF(L24=1,'B14 declaration and points'!$B$23,IF(L24=2,'B14 declaration and points'!$C$23,IF(L24=3,'B14 declaration and points'!$D$23,IF(L24=4,'B14 declaration and points'!$E$23,IF(L24=5,'B14 declaration and points'!$F$23,IF(L24=6,'B14 declaration and points'!$G$23,IF(L24=7,'B14 declaration and points'!$H$23,IF(L24=8,'B14 declaration and points'!$I$23,))))))))</f>
        <v>6</v>
      </c>
      <c r="O24" s="4" t="str">
        <f>'B14 declaration and points'!H13</f>
        <v>Alfie Tennant-Wareham</v>
      </c>
      <c r="P24" s="9">
        <f>'B14 declaration and points'!H7</f>
        <v>47</v>
      </c>
      <c r="Q24" s="4" t="str">
        <f>'B14 declaration and points'!H5</f>
        <v>Hitchin</v>
      </c>
      <c r="R24" s="16">
        <v>12</v>
      </c>
      <c r="S24" s="34">
        <f t="shared" si="5"/>
        <v>1</v>
      </c>
      <c r="T24" s="9">
        <f>IF(S24=1,'B14 declaration and points'!$B$23,IF(S24=2,'B14 declaration and points'!$C$23,IF(S24=3,'B14 declaration and points'!$D$23,IF(S24=4,'B14 declaration and points'!$E$23,IF(S24=5,'B14 declaration and points'!$F$23,IF(S24=6,'B14 declaration and points'!$G$23,IF(S24=7,'B14 declaration and points'!$H$23,IF(S24=8,'B14 declaration and points'!$I$23,))))))))</f>
        <v>8</v>
      </c>
    </row>
    <row r="25" spans="1:20" x14ac:dyDescent="0.2">
      <c r="A25" s="4" t="str">
        <f>'B14 declaration and points'!I11</f>
        <v>Mudziviri W</v>
      </c>
      <c r="B25" s="9">
        <f>'B14 declaration and points'!I7</f>
        <v>52</v>
      </c>
      <c r="C25" s="4" t="str">
        <f>'B14 declaration and points'!I5</f>
        <v>Sandringham</v>
      </c>
      <c r="D25" s="18">
        <v>2.1800000000000002</v>
      </c>
      <c r="E25" s="34">
        <f t="shared" si="3"/>
        <v>2</v>
      </c>
      <c r="F25" s="9">
        <f>IF(E25=1,'B14 declaration and points'!$B$23,IF(E25=2,'B14 declaration and points'!$C$23,IF(E25=3,'B14 declaration and points'!$D$23,IF(E25=4,'B14 declaration and points'!$E$23,IF(E25=5,'B14 declaration and points'!$F$23,IF(E25=6,'B14 declaration and points'!$G$23,IF(E25=7,'B14 declaration and points'!$H$23,IF(E25=8,'B14 declaration and points'!$I$23,))))))))</f>
        <v>7</v>
      </c>
      <c r="H25" s="4" t="str">
        <f>'B14 declaration and points'!I12</f>
        <v>Davies Z</v>
      </c>
      <c r="I25" s="9">
        <f>'B14 declaration and points'!I7</f>
        <v>52</v>
      </c>
      <c r="J25" s="4" t="str">
        <f>'B14 declaration and points'!I5</f>
        <v>Sandringham</v>
      </c>
      <c r="K25" s="18">
        <v>5.2</v>
      </c>
      <c r="L25" s="34">
        <f t="shared" si="4"/>
        <v>8</v>
      </c>
      <c r="M25" s="9">
        <f>IF(L25=1,'B14 declaration and points'!$B$23,IF(L25=2,'B14 declaration and points'!$C$23,IF(L25=3,'B14 declaration and points'!$D$23,IF(L25=4,'B14 declaration and points'!$E$23,IF(L25=5,'B14 declaration and points'!$F$23,IF(L25=6,'B14 declaration and points'!$G$23,IF(L25=7,'B14 declaration and points'!$H$23,IF(L25=8,'B14 declaration and points'!$I$23,))))))))</f>
        <v>1</v>
      </c>
      <c r="O25" s="4" t="str">
        <f>'B14 declaration and points'!I13</f>
        <v>Beardon J</v>
      </c>
      <c r="P25" s="9">
        <f>'B14 declaration and points'!I7</f>
        <v>52</v>
      </c>
      <c r="Q25" s="4" t="str">
        <f>'B14 declaration and points'!I5</f>
        <v>Sandringham</v>
      </c>
      <c r="R25" s="16">
        <v>12.8</v>
      </c>
      <c r="S25" s="34">
        <f t="shared" si="5"/>
        <v>3</v>
      </c>
      <c r="T25" s="9">
        <f>IF(S25=1,'B14 declaration and points'!$B$23,IF(S25=2,'B14 declaration and points'!$C$23,IF(S25=3,'B14 declaration and points'!$D$23,IF(S25=4,'B14 declaration and points'!$E$23,IF(S25=5,'B14 declaration and points'!$F$23,IF(S25=6,'B14 declaration and points'!$G$23,IF(S25=7,'B14 declaration and points'!$H$23,IF(S25=8,'B14 declaration and points'!$I$23,))))))))</f>
        <v>6</v>
      </c>
    </row>
    <row r="26" spans="1:20" x14ac:dyDescent="0.2">
      <c r="E26" s="37"/>
      <c r="L26" s="37"/>
      <c r="S26" s="37"/>
    </row>
    <row r="27" spans="1:20" x14ac:dyDescent="0.2">
      <c r="A27" s="2" t="str">
        <f>'B14 declaration and points'!A14</f>
        <v>Long jump</v>
      </c>
      <c r="H27" s="2" t="str">
        <f>'B14 declaration and points'!A15</f>
        <v>Triple jump</v>
      </c>
      <c r="O27" s="2" t="str">
        <f>'B14 declaration and points'!A16</f>
        <v>High jump</v>
      </c>
    </row>
    <row r="28" spans="1:20" x14ac:dyDescent="0.2">
      <c r="A28" s="4" t="s">
        <v>26</v>
      </c>
      <c r="B28" s="9" t="s">
        <v>4</v>
      </c>
      <c r="C28" s="4" t="s">
        <v>1</v>
      </c>
      <c r="D28" s="9" t="s">
        <v>30</v>
      </c>
      <c r="E28" s="9" t="s">
        <v>28</v>
      </c>
      <c r="F28" s="9" t="s">
        <v>29</v>
      </c>
      <c r="H28" s="4" t="s">
        <v>26</v>
      </c>
      <c r="I28" s="9" t="s">
        <v>4</v>
      </c>
      <c r="J28" s="4" t="s">
        <v>1</v>
      </c>
      <c r="K28" s="9" t="s">
        <v>30</v>
      </c>
      <c r="L28" s="9" t="s">
        <v>28</v>
      </c>
      <c r="M28" s="9" t="s">
        <v>29</v>
      </c>
      <c r="O28" s="4" t="s">
        <v>26</v>
      </c>
      <c r="P28" s="9" t="s">
        <v>4</v>
      </c>
      <c r="Q28" s="4" t="s">
        <v>1</v>
      </c>
      <c r="R28" s="9" t="s">
        <v>31</v>
      </c>
      <c r="S28" s="9" t="s">
        <v>28</v>
      </c>
      <c r="T28" s="9" t="s">
        <v>29</v>
      </c>
    </row>
    <row r="29" spans="1:20" x14ac:dyDescent="0.2">
      <c r="A29" s="4" t="str">
        <f>'B14 declaration and points'!B14</f>
        <v>M. Reilly</v>
      </c>
      <c r="B29" s="9">
        <f>'B14 declaration and points'!B7</f>
        <v>12</v>
      </c>
      <c r="C29" s="4" t="str">
        <f>'B14 declaration and points'!B5</f>
        <v>Roundwood</v>
      </c>
      <c r="D29" s="18">
        <v>4.4400000000000004</v>
      </c>
      <c r="E29" s="34">
        <f t="shared" ref="E29:E36" si="6">IF(D29="",9,RANK(D29,$D$29:$D$36,0))</f>
        <v>5</v>
      </c>
      <c r="F29" s="9">
        <f>IF(E29=1,'B14 declaration and points'!$B$23,IF(E29=2,'B14 declaration and points'!$C$23,IF(E29=3,'B14 declaration and points'!$D$23,IF(E29=4,'B14 declaration and points'!$E$23,IF(E29=5,'B14 declaration and points'!$F$23,IF(E29=6,'B14 declaration and points'!$G$23,IF(E29=7,'B14 declaration and points'!$H$23,IF(E29=8,'B14 declaration and points'!$I$23,))))))))</f>
        <v>4</v>
      </c>
      <c r="H29" s="4" t="str">
        <f>'B14 declaration and points'!B15</f>
        <v>A. Mancey</v>
      </c>
      <c r="I29" s="9">
        <f>'B14 declaration and points'!B7</f>
        <v>12</v>
      </c>
      <c r="J29" s="4" t="str">
        <f>'B14 declaration and points'!B5</f>
        <v>Roundwood</v>
      </c>
      <c r="K29" s="18">
        <v>10.83</v>
      </c>
      <c r="L29" s="34">
        <f t="shared" ref="L29:L36" si="7">IF(K29="",9,RANK(K29,$K$29:$K$36,0))</f>
        <v>4</v>
      </c>
      <c r="M29" s="9">
        <f>IF(L29=1,'B14 declaration and points'!$B$23,IF(L29=2,'B14 declaration and points'!$C$23,IF(L29=3,'B14 declaration and points'!$D$23,IF(L29=4,'B14 declaration and points'!$E$23,IF(L29=5,'B14 declaration and points'!$F$23,IF(L29=6,'B14 declaration and points'!$G$23,IF(L29=7,'B14 declaration and points'!$H$23,IF(L29=8,'B14 declaration and points'!$I$23,))))))))</f>
        <v>5</v>
      </c>
      <c r="O29" s="4" t="str">
        <f>'B14 declaration and points'!B16</f>
        <v>M. Kenny</v>
      </c>
      <c r="P29" s="9">
        <f>'B14 declaration and points'!B7</f>
        <v>12</v>
      </c>
      <c r="Q29" s="4" t="str">
        <f>'B14 declaration and points'!B5</f>
        <v>Roundwood</v>
      </c>
      <c r="R29" s="18">
        <v>1.46</v>
      </c>
      <c r="S29" s="34">
        <f t="shared" ref="S29:S36" si="8">IF(R29="",9,RANK(R29,$R$29:$R$36,0))</f>
        <v>3</v>
      </c>
      <c r="T29" s="9">
        <f>IF(S29=1,'B14 declaration and points'!$B$23,IF(S29=2,'B14 declaration and points'!$C$23,IF(S29=3,'B14 declaration and points'!$D$23,IF(S29=4,'B14 declaration and points'!$E$23,IF(S29=5,'B14 declaration and points'!$F$23,IF(S29=6,'B14 declaration and points'!$G$23,IF(S29=7,'B14 declaration and points'!$H$23,IF(S29=8,'B14 declaration and points'!$I$23,))))))))</f>
        <v>6</v>
      </c>
    </row>
    <row r="30" spans="1:20" x14ac:dyDescent="0.2">
      <c r="A30" s="4" t="str">
        <f>'B14 declaration and points'!C14</f>
        <v>Scourfield J</v>
      </c>
      <c r="B30" s="9">
        <f>'B14 declaration and points'!C7</f>
        <v>15</v>
      </c>
      <c r="C30" s="4" t="str">
        <f>'B14 declaration and points'!C5</f>
        <v>Hemel</v>
      </c>
      <c r="D30" s="18">
        <v>5.55</v>
      </c>
      <c r="E30" s="34">
        <f t="shared" si="6"/>
        <v>1</v>
      </c>
      <c r="F30" s="9">
        <f>IF(E30=1,'B14 declaration and points'!$B$23,IF(E30=2,'B14 declaration and points'!$C$23,IF(E30=3,'B14 declaration and points'!$D$23,IF(E30=4,'B14 declaration and points'!$E$23,IF(E30=5,'B14 declaration and points'!$F$23,IF(E30=6,'B14 declaration and points'!$G$23,IF(E30=7,'B14 declaration and points'!$H$23,IF(E30=8,'B14 declaration and points'!$I$23,))))))))</f>
        <v>8</v>
      </c>
      <c r="H30" s="4" t="str">
        <f>'B14 declaration and points'!C15</f>
        <v>Gray F</v>
      </c>
      <c r="I30" s="9">
        <f>'B14 declaration and points'!C7</f>
        <v>15</v>
      </c>
      <c r="J30" s="4" t="str">
        <f>'B14 declaration and points'!C5</f>
        <v>Hemel</v>
      </c>
      <c r="K30" s="18">
        <v>11.12</v>
      </c>
      <c r="L30" s="34">
        <f t="shared" si="7"/>
        <v>2</v>
      </c>
      <c r="M30" s="9">
        <f>IF(L30=1,'B14 declaration and points'!$B$23,IF(L30=2,'B14 declaration and points'!$C$23,IF(L30=3,'B14 declaration and points'!$D$23,IF(L30=4,'B14 declaration and points'!$E$23,IF(L30=5,'B14 declaration and points'!$F$23,IF(L30=6,'B14 declaration and points'!$G$23,IF(L30=7,'B14 declaration and points'!$H$23,IF(L30=8,'B14 declaration and points'!$I$23,))))))))</f>
        <v>7</v>
      </c>
      <c r="O30" s="4" t="str">
        <f>'B14 declaration and points'!C16</f>
        <v>Kerr E</v>
      </c>
      <c r="P30" s="9">
        <f>'B14 declaration and points'!C7</f>
        <v>15</v>
      </c>
      <c r="Q30" s="4" t="str">
        <f>'B14 declaration and points'!C5</f>
        <v>Hemel</v>
      </c>
      <c r="R30" s="18">
        <v>1.4</v>
      </c>
      <c r="S30" s="34">
        <f t="shared" si="8"/>
        <v>6</v>
      </c>
      <c r="T30" s="9">
        <f>IF(S30=1,'B14 declaration and points'!$B$23,IF(S30=2,'B14 declaration and points'!$C$23,IF(S30=3,'B14 declaration and points'!$D$23,IF(S30=4,'B14 declaration and points'!$E$23,IF(S30=5,'B14 declaration and points'!$F$23,IF(S30=6,'B14 declaration and points'!$G$23,IF(S30=7,'B14 declaration and points'!$H$23,IF(S30=8,'B14 declaration and points'!$I$23,))))))))</f>
        <v>3</v>
      </c>
    </row>
    <row r="31" spans="1:20" x14ac:dyDescent="0.2">
      <c r="A31" s="4" t="str">
        <f>'B14 declaration and points'!D14</f>
        <v>Greaves A</v>
      </c>
      <c r="B31" s="9">
        <f>'B14 declaration and points'!D7</f>
        <v>22</v>
      </c>
      <c r="C31" s="4" t="str">
        <f>'B14 declaration and points'!D5</f>
        <v>Simon Balle</v>
      </c>
      <c r="D31" s="18">
        <v>4.33</v>
      </c>
      <c r="E31" s="34">
        <f t="shared" si="6"/>
        <v>7</v>
      </c>
      <c r="F31" s="9">
        <f>IF(E31=1,'B14 declaration and points'!$B$23,IF(E31=2,'B14 declaration and points'!$C$23,IF(E31=3,'B14 declaration and points'!$D$23,IF(E31=4,'B14 declaration and points'!$E$23,IF(E31=5,'B14 declaration and points'!$F$23,IF(E31=6,'B14 declaration and points'!$G$23,IF(E31=7,'B14 declaration and points'!$H$23,IF(E31=8,'B14 declaration and points'!$I$23,))))))))</f>
        <v>2</v>
      </c>
      <c r="H31" s="4" t="str">
        <f>'B14 declaration and points'!D15</f>
        <v>White B</v>
      </c>
      <c r="I31" s="9">
        <f>'B14 declaration and points'!D7</f>
        <v>22</v>
      </c>
      <c r="J31" s="4" t="str">
        <f>'B14 declaration and points'!D5</f>
        <v>Simon Balle</v>
      </c>
      <c r="K31" s="18">
        <v>9.7100000000000009</v>
      </c>
      <c r="L31" s="34">
        <f t="shared" si="7"/>
        <v>8</v>
      </c>
      <c r="M31" s="9">
        <f>IF(L31=1,'B14 declaration and points'!$B$23,IF(L31=2,'B14 declaration and points'!$C$23,IF(L31=3,'B14 declaration and points'!$D$23,IF(L31=4,'B14 declaration and points'!$E$23,IF(L31=5,'B14 declaration and points'!$F$23,IF(L31=6,'B14 declaration and points'!$G$23,IF(L31=7,'B14 declaration and points'!$H$23,IF(L31=8,'B14 declaration and points'!$I$23,))))))))</f>
        <v>1</v>
      </c>
      <c r="O31" s="4" t="str">
        <f>'B14 declaration and points'!D16</f>
        <v>Lily P</v>
      </c>
      <c r="P31" s="9">
        <f>'B14 declaration and points'!D7</f>
        <v>22</v>
      </c>
      <c r="Q31" s="4" t="str">
        <f>'B14 declaration and points'!D5</f>
        <v>Simon Balle</v>
      </c>
      <c r="R31" s="18">
        <v>1.401</v>
      </c>
      <c r="S31" s="34">
        <f t="shared" si="8"/>
        <v>5</v>
      </c>
      <c r="T31" s="9">
        <f>IF(S31=1,'B14 declaration and points'!$B$23,IF(S31=2,'B14 declaration and points'!$C$23,IF(S31=3,'B14 declaration and points'!$D$23,IF(S31=4,'B14 declaration and points'!$E$23,IF(S31=5,'B14 declaration and points'!$F$23,IF(S31=6,'B14 declaration and points'!$G$23,IF(S31=7,'B14 declaration and points'!$H$23,IF(S31=8,'B14 declaration and points'!$I$23,))))))))</f>
        <v>4</v>
      </c>
    </row>
    <row r="32" spans="1:20" x14ac:dyDescent="0.2">
      <c r="A32" s="4" t="str">
        <f>'B14 declaration and points'!E14</f>
        <v>Chambers P</v>
      </c>
      <c r="B32" s="9">
        <f>'B14 declaration and points'!E7</f>
        <v>26</v>
      </c>
      <c r="C32" s="4" t="str">
        <f>'B14 declaration and points'!E5</f>
        <v>Clement Danes</v>
      </c>
      <c r="D32" s="18">
        <v>4.93</v>
      </c>
      <c r="E32" s="34">
        <f t="shared" si="6"/>
        <v>3</v>
      </c>
      <c r="F32" s="9">
        <f>IF(E32=1,'B14 declaration and points'!$B$23,IF(E32=2,'B14 declaration and points'!$C$23,IF(E32=3,'B14 declaration and points'!$D$23,IF(E32=4,'B14 declaration and points'!$E$23,IF(E32=5,'B14 declaration and points'!$F$23,IF(E32=6,'B14 declaration and points'!$G$23,IF(E32=7,'B14 declaration and points'!$H$23,IF(E32=8,'B14 declaration and points'!$I$23,))))))))</f>
        <v>6</v>
      </c>
      <c r="H32" s="4" t="str">
        <f>'B14 declaration and points'!E15</f>
        <v>Kiarie K</v>
      </c>
      <c r="I32" s="9">
        <f>'B14 declaration and points'!E7</f>
        <v>26</v>
      </c>
      <c r="J32" s="4" t="str">
        <f>'B14 declaration and points'!E5</f>
        <v>Clement Danes</v>
      </c>
      <c r="K32" s="18">
        <v>10.5</v>
      </c>
      <c r="L32" s="34">
        <f t="shared" si="7"/>
        <v>5</v>
      </c>
      <c r="M32" s="9">
        <f>IF(L32=1,'B14 declaration and points'!$B$23,IF(L32=2,'B14 declaration and points'!$C$23,IF(L32=3,'B14 declaration and points'!$D$23,IF(L32=4,'B14 declaration and points'!$E$23,IF(L32=5,'B14 declaration and points'!$F$23,IF(L32=6,'B14 declaration and points'!$G$23,IF(L32=7,'B14 declaration and points'!$H$23,IF(L32=8,'B14 declaration and points'!$I$23,))))))))</f>
        <v>4</v>
      </c>
      <c r="O32" s="4" t="str">
        <f>'B14 declaration and points'!E16</f>
        <v>Dyer G</v>
      </c>
      <c r="P32" s="9">
        <f>'B14 declaration and points'!E7</f>
        <v>26</v>
      </c>
      <c r="Q32" s="4" t="str">
        <f>'B14 declaration and points'!E5</f>
        <v>Clement Danes</v>
      </c>
      <c r="R32" s="18">
        <v>1.49</v>
      </c>
      <c r="S32" s="34">
        <f t="shared" si="8"/>
        <v>1</v>
      </c>
      <c r="T32" s="9">
        <f>IF(S32=1,'B14 declaration and points'!$B$23,IF(S32=2,'B14 declaration and points'!$C$23,IF(S32=3,'B14 declaration and points'!$D$23,IF(S32=4,'B14 declaration and points'!$E$23,IF(S32=5,'B14 declaration and points'!$F$23,IF(S32=6,'B14 declaration and points'!$G$23,IF(S32=7,'B14 declaration and points'!$H$23,IF(S32=8,'B14 declaration and points'!$I$23,))))))))</f>
        <v>8</v>
      </c>
    </row>
    <row r="33" spans="1:20" x14ac:dyDescent="0.2">
      <c r="A33" s="4" t="str">
        <f>'B14 declaration and points'!F14</f>
        <v>R.Judson</v>
      </c>
      <c r="B33" s="9">
        <f>'B14 declaration and points'!F7</f>
        <v>41</v>
      </c>
      <c r="C33" s="4" t="str">
        <f>'B14 declaration and points'!F5</f>
        <v>Alice Owens</v>
      </c>
      <c r="D33" s="18">
        <v>4.3499999999999996</v>
      </c>
      <c r="E33" s="34">
        <f t="shared" si="6"/>
        <v>6</v>
      </c>
      <c r="F33" s="9">
        <f>IF(E33=1,'B14 declaration and points'!$B$23,IF(E33=2,'B14 declaration and points'!$C$23,IF(E33=3,'B14 declaration and points'!$D$23,IF(E33=4,'B14 declaration and points'!$E$23,IF(E33=5,'B14 declaration and points'!$F$23,IF(E33=6,'B14 declaration and points'!$G$23,IF(E33=7,'B14 declaration and points'!$H$23,IF(E33=8,'B14 declaration and points'!$I$23,))))))))</f>
        <v>3</v>
      </c>
      <c r="H33" s="4" t="str">
        <f>'B14 declaration and points'!F15</f>
        <v>L.Henry</v>
      </c>
      <c r="I33" s="9">
        <f>'B14 declaration and points'!F7</f>
        <v>41</v>
      </c>
      <c r="J33" s="4" t="str">
        <f>'B14 declaration and points'!F5</f>
        <v>Alice Owens</v>
      </c>
      <c r="K33" s="18">
        <v>11.53</v>
      </c>
      <c r="L33" s="34">
        <f t="shared" si="7"/>
        <v>1</v>
      </c>
      <c r="M33" s="9">
        <f>IF(L33=1,'B14 declaration and points'!$B$23,IF(L33=2,'B14 declaration and points'!$C$23,IF(L33=3,'B14 declaration and points'!$D$23,IF(L33=4,'B14 declaration and points'!$E$23,IF(L33=5,'B14 declaration and points'!$F$23,IF(L33=6,'B14 declaration and points'!$G$23,IF(L33=7,'B14 declaration and points'!$H$23,IF(L33=8,'B14 declaration and points'!$I$23,))))))))</f>
        <v>8</v>
      </c>
      <c r="O33" s="4" t="str">
        <f>'B14 declaration and points'!F16</f>
        <v>L.Gunter</v>
      </c>
      <c r="P33" s="9">
        <f>'B14 declaration and points'!F7</f>
        <v>41</v>
      </c>
      <c r="Q33" s="4" t="str">
        <f>'B14 declaration and points'!F5</f>
        <v>Alice Owens</v>
      </c>
      <c r="R33" s="18">
        <v>1.4019999999999999</v>
      </c>
      <c r="S33" s="34">
        <f t="shared" si="8"/>
        <v>4</v>
      </c>
      <c r="T33" s="9">
        <f>IF(S33=1,'B14 declaration and points'!$B$23,IF(S33=2,'B14 declaration and points'!$C$23,IF(S33=3,'B14 declaration and points'!$D$23,IF(S33=4,'B14 declaration and points'!$E$23,IF(S33=5,'B14 declaration and points'!$F$23,IF(S33=6,'B14 declaration and points'!$G$23,IF(S33=7,'B14 declaration and points'!$H$23,IF(S33=8,'B14 declaration and points'!$I$23,))))))))</f>
        <v>5</v>
      </c>
    </row>
    <row r="34" spans="1:20" x14ac:dyDescent="0.2">
      <c r="A34" s="4" t="str">
        <f>'B14 declaration and points'!G14</f>
        <v>A. Williams</v>
      </c>
      <c r="B34" s="9">
        <f>'B14 declaration and points'!G7</f>
        <v>42</v>
      </c>
      <c r="C34" s="4" t="str">
        <f>'B14 declaration and points'!G5</f>
        <v>Parmiter's</v>
      </c>
      <c r="D34" s="18">
        <v>4.54</v>
      </c>
      <c r="E34" s="34">
        <f t="shared" si="6"/>
        <v>4</v>
      </c>
      <c r="F34" s="9">
        <f>IF(E34=1,'B14 declaration and points'!$B$23,IF(E34=2,'B14 declaration and points'!$C$23,IF(E34=3,'B14 declaration and points'!$D$23,IF(E34=4,'B14 declaration and points'!$E$23,IF(E34=5,'B14 declaration and points'!$F$23,IF(E34=6,'B14 declaration and points'!$G$23,IF(E34=7,'B14 declaration and points'!$H$23,IF(E34=8,'B14 declaration and points'!$I$23,))))))))</f>
        <v>5</v>
      </c>
      <c r="H34" s="4" t="str">
        <f>'B14 declaration and points'!G15</f>
        <v>Z. Miller</v>
      </c>
      <c r="I34" s="9">
        <f>'B14 declaration and points'!G7</f>
        <v>42</v>
      </c>
      <c r="J34" s="4" t="str">
        <f>'B14 declaration and points'!G5</f>
        <v>Parmiter's</v>
      </c>
      <c r="K34" s="18">
        <v>9.9600000000000009</v>
      </c>
      <c r="L34" s="34">
        <f t="shared" si="7"/>
        <v>7</v>
      </c>
      <c r="M34" s="9">
        <f>IF(L34=1,'B14 declaration and points'!$B$23,IF(L34=2,'B14 declaration and points'!$C$23,IF(L34=3,'B14 declaration and points'!$D$23,IF(L34=4,'B14 declaration and points'!$E$23,IF(L34=5,'B14 declaration and points'!$F$23,IF(L34=6,'B14 declaration and points'!$G$23,IF(L34=7,'B14 declaration and points'!$H$23,IF(L34=8,'B14 declaration and points'!$I$23,))))))))</f>
        <v>2</v>
      </c>
      <c r="O34" s="4" t="str">
        <f>'B14 declaration and points'!G16</f>
        <v>G. Tilbrook</v>
      </c>
      <c r="P34" s="9">
        <f>'B14 declaration and points'!G7</f>
        <v>42</v>
      </c>
      <c r="Q34" s="4" t="str">
        <f>'B14 declaration and points'!G5</f>
        <v>Parmiter's</v>
      </c>
      <c r="R34" s="18">
        <v>1.22</v>
      </c>
      <c r="S34" s="34">
        <f t="shared" si="8"/>
        <v>8</v>
      </c>
      <c r="T34" s="9">
        <f>IF(S34=1,'B14 declaration and points'!$B$23,IF(S34=2,'B14 declaration and points'!$C$23,IF(S34=3,'B14 declaration and points'!$D$23,IF(S34=4,'B14 declaration and points'!$E$23,IF(S34=5,'B14 declaration and points'!$F$23,IF(S34=6,'B14 declaration and points'!$G$23,IF(S34=7,'B14 declaration and points'!$H$23,IF(S34=8,'B14 declaration and points'!$I$23,))))))))</f>
        <v>1</v>
      </c>
    </row>
    <row r="35" spans="1:20" x14ac:dyDescent="0.2">
      <c r="A35" s="4" t="str">
        <f>'B14 declaration and points'!H14</f>
        <v>Alfie Tennant-Wareham</v>
      </c>
      <c r="B35" s="9">
        <f>'B14 declaration and points'!H7</f>
        <v>47</v>
      </c>
      <c r="C35" s="4" t="str">
        <f>'B14 declaration and points'!H5</f>
        <v>Hitchin</v>
      </c>
      <c r="D35" s="18">
        <v>5.05</v>
      </c>
      <c r="E35" s="34">
        <f t="shared" si="6"/>
        <v>2</v>
      </c>
      <c r="F35" s="9">
        <f>IF(E35=1,'B14 declaration and points'!$B$23,IF(E35=2,'B14 declaration and points'!$C$23,IF(E35=3,'B14 declaration and points'!$D$23,IF(E35=4,'B14 declaration and points'!$E$23,IF(E35=5,'B14 declaration and points'!$F$23,IF(E35=6,'B14 declaration and points'!$G$23,IF(E35=7,'B14 declaration and points'!$H$23,IF(E35=8,'B14 declaration and points'!$I$23,))))))))</f>
        <v>7</v>
      </c>
      <c r="H35" s="4" t="str">
        <f>'B14 declaration and points'!H15</f>
        <v>Oliver Habibi</v>
      </c>
      <c r="I35" s="9">
        <f>'B14 declaration and points'!H7</f>
        <v>47</v>
      </c>
      <c r="J35" s="4" t="str">
        <f>'B14 declaration and points'!H5</f>
        <v>Hitchin</v>
      </c>
      <c r="K35" s="18">
        <v>11.05</v>
      </c>
      <c r="L35" s="34">
        <f t="shared" si="7"/>
        <v>3</v>
      </c>
      <c r="M35" s="9">
        <f>IF(L35=1,'B14 declaration and points'!$B$23,IF(L35=2,'B14 declaration and points'!$C$23,IF(L35=3,'B14 declaration and points'!$D$23,IF(L35=4,'B14 declaration and points'!$E$23,IF(L35=5,'B14 declaration and points'!$F$23,IF(L35=6,'B14 declaration and points'!$G$23,IF(L35=7,'B14 declaration and points'!$H$23,IF(L35=8,'B14 declaration and points'!$I$23,))))))))</f>
        <v>6</v>
      </c>
      <c r="O35" s="4" t="str">
        <f>'B14 declaration and points'!H16</f>
        <v xml:space="preserve">Jamie Joesph </v>
      </c>
      <c r="P35" s="9">
        <f>'B14 declaration and points'!H7</f>
        <v>47</v>
      </c>
      <c r="Q35" s="4" t="str">
        <f>'B14 declaration and points'!H5</f>
        <v>Hitchin</v>
      </c>
      <c r="R35" s="18">
        <v>1.4610000000000001</v>
      </c>
      <c r="S35" s="34">
        <f t="shared" si="8"/>
        <v>2</v>
      </c>
      <c r="T35" s="9">
        <f>IF(S35=1,'B14 declaration and points'!$B$23,IF(S35=2,'B14 declaration and points'!$C$23,IF(S35=3,'B14 declaration and points'!$D$23,IF(S35=4,'B14 declaration and points'!$E$23,IF(S35=5,'B14 declaration and points'!$F$23,IF(S35=6,'B14 declaration and points'!$G$23,IF(S35=7,'B14 declaration and points'!$H$23,IF(S35=8,'B14 declaration and points'!$I$23,))))))))</f>
        <v>7</v>
      </c>
    </row>
    <row r="36" spans="1:20" x14ac:dyDescent="0.2">
      <c r="A36" s="4" t="str">
        <f>'B14 declaration and points'!I14</f>
        <v>Carpenter O</v>
      </c>
      <c r="B36" s="9">
        <f>'B14 declaration and points'!I7</f>
        <v>52</v>
      </c>
      <c r="C36" s="4" t="str">
        <f>'B14 declaration and points'!I5</f>
        <v>Sandringham</v>
      </c>
      <c r="D36" s="18">
        <v>4.1100000000000003</v>
      </c>
      <c r="E36" s="34">
        <f t="shared" si="6"/>
        <v>8</v>
      </c>
      <c r="F36" s="9">
        <f>IF(E36=1,'B14 declaration and points'!$B$23,IF(E36=2,'B14 declaration and points'!$C$23,IF(E36=3,'B14 declaration and points'!$D$23,IF(E36=4,'B14 declaration and points'!$E$23,IF(E36=5,'B14 declaration and points'!$F$23,IF(E36=6,'B14 declaration and points'!$G$23,IF(E36=7,'B14 declaration and points'!$H$23,IF(E36=8,'B14 declaration and points'!$I$23,))))))))</f>
        <v>1</v>
      </c>
      <c r="H36" s="4" t="str">
        <f>'B14 declaration and points'!I15</f>
        <v>Pearson C</v>
      </c>
      <c r="I36" s="9">
        <f>'B14 declaration and points'!I7</f>
        <v>52</v>
      </c>
      <c r="J36" s="4" t="str">
        <f>'B14 declaration and points'!I5</f>
        <v>Sandringham</v>
      </c>
      <c r="K36" s="18">
        <v>10.029999999999999</v>
      </c>
      <c r="L36" s="34">
        <f t="shared" si="7"/>
        <v>6</v>
      </c>
      <c r="M36" s="9">
        <f>IF(L36=1,'B14 declaration and points'!$B$23,IF(L36=2,'B14 declaration and points'!$C$23,IF(L36=3,'B14 declaration and points'!$D$23,IF(L36=4,'B14 declaration and points'!$E$23,IF(L36=5,'B14 declaration and points'!$F$23,IF(L36=6,'B14 declaration and points'!$G$23,IF(L36=7,'B14 declaration and points'!$H$23,IF(L36=8,'B14 declaration and points'!$I$23,))))))))</f>
        <v>3</v>
      </c>
      <c r="O36" s="4" t="str">
        <f>'B14 declaration and points'!I16</f>
        <v>Walker B</v>
      </c>
      <c r="P36" s="9">
        <f>'B14 declaration and points'!I7</f>
        <v>52</v>
      </c>
      <c r="Q36" s="4" t="str">
        <f>'B14 declaration and points'!I5</f>
        <v>Sandringham</v>
      </c>
      <c r="R36" s="18">
        <v>1.37</v>
      </c>
      <c r="S36" s="34">
        <f t="shared" si="8"/>
        <v>7</v>
      </c>
      <c r="T36" s="9">
        <f>IF(S36=1,'B14 declaration and points'!$B$23,IF(S36=2,'B14 declaration and points'!$C$23,IF(S36=3,'B14 declaration and points'!$D$23,IF(S36=4,'B14 declaration and points'!$E$23,IF(S36=5,'B14 declaration and points'!$F$23,IF(S36=6,'B14 declaration and points'!$G$23,IF(S36=7,'B14 declaration and points'!$H$23,IF(S36=8,'B14 declaration and points'!$I$23,))))))))</f>
        <v>2</v>
      </c>
    </row>
    <row r="37" spans="1:20" x14ac:dyDescent="0.2">
      <c r="E37" s="37"/>
      <c r="L37" s="37"/>
      <c r="S37" s="37"/>
    </row>
    <row r="38" spans="1:20" x14ac:dyDescent="0.2">
      <c r="A38" s="2" t="str">
        <f>'B14 declaration and points'!A17</f>
        <v>Javelin</v>
      </c>
      <c r="H38" s="2" t="str">
        <f>'B14 declaration and points'!A18</f>
        <v>Shot</v>
      </c>
      <c r="O38" s="2" t="str">
        <f>'B14 declaration and points'!A19</f>
        <v>Discus</v>
      </c>
    </row>
    <row r="39" spans="1:20" x14ac:dyDescent="0.2">
      <c r="A39" s="4" t="s">
        <v>26</v>
      </c>
      <c r="B39" s="9" t="s">
        <v>4</v>
      </c>
      <c r="C39" s="4" t="s">
        <v>1</v>
      </c>
      <c r="D39" s="9" t="s">
        <v>30</v>
      </c>
      <c r="E39" s="9" t="s">
        <v>28</v>
      </c>
      <c r="F39" s="9" t="s">
        <v>29</v>
      </c>
      <c r="H39" s="4" t="s">
        <v>26</v>
      </c>
      <c r="I39" s="9" t="s">
        <v>4</v>
      </c>
      <c r="J39" s="4" t="s">
        <v>1</v>
      </c>
      <c r="K39" s="9" t="s">
        <v>30</v>
      </c>
      <c r="L39" s="9" t="s">
        <v>28</v>
      </c>
      <c r="M39" s="9" t="s">
        <v>29</v>
      </c>
      <c r="O39" s="4" t="s">
        <v>26</v>
      </c>
      <c r="P39" s="9" t="s">
        <v>4</v>
      </c>
      <c r="Q39" s="4" t="s">
        <v>1</v>
      </c>
      <c r="R39" s="9" t="s">
        <v>30</v>
      </c>
      <c r="S39" s="9" t="s">
        <v>28</v>
      </c>
      <c r="T39" s="9" t="s">
        <v>29</v>
      </c>
    </row>
    <row r="40" spans="1:20" x14ac:dyDescent="0.2">
      <c r="A40" s="4" t="str">
        <f>'B14 declaration and points'!B17</f>
        <v>F. Griffin</v>
      </c>
      <c r="B40" s="9">
        <f>'B14 declaration and points'!B7</f>
        <v>12</v>
      </c>
      <c r="C40" s="4" t="str">
        <f>'B14 declaration and points'!B5</f>
        <v>Roundwood</v>
      </c>
      <c r="D40" s="33">
        <v>28.94</v>
      </c>
      <c r="E40" s="34">
        <f t="shared" ref="E40:E47" si="9">IF(D40="",9,RANK(D40,$D$40:$D$47,0))</f>
        <v>3</v>
      </c>
      <c r="F40" s="9">
        <f>IF(E40=1,'B14 declaration and points'!$B$23,IF(E40=2,'B14 declaration and points'!$C$23,IF(E40=3,'B14 declaration and points'!$D$23,IF(E40=4,'B14 declaration and points'!$E$23,IF(E40=5,'B14 declaration and points'!$F$23,IF(E40=6,'B14 declaration and points'!$G$23,IF(E40=7,'B14 declaration and points'!$H$23,IF(E40=8,'B14 declaration and points'!$I$23,))))))))</f>
        <v>6</v>
      </c>
      <c r="H40" s="4" t="str">
        <f>'B14 declaration and points'!B18</f>
        <v>J. Canham-Painter</v>
      </c>
      <c r="I40" s="9">
        <f>'B14 declaration and points'!B7</f>
        <v>12</v>
      </c>
      <c r="J40" s="4" t="str">
        <f>'B14 declaration and points'!B5</f>
        <v>Roundwood</v>
      </c>
      <c r="K40" s="18">
        <v>9.24</v>
      </c>
      <c r="L40" s="34">
        <f t="shared" ref="L40:L47" si="10">IF(K40="",9,RANK(K40,$K$40:$K$47,0))</f>
        <v>8</v>
      </c>
      <c r="M40" s="9">
        <f>IF(L40=1,'B14 declaration and points'!$B$23,IF(L40=2,'B14 declaration and points'!$C$23,IF(L40=3,'B14 declaration and points'!$D$23,IF(L40=4,'B14 declaration and points'!$E$23,IF(L40=5,'B14 declaration and points'!$F$23,IF(L40=6,'B14 declaration and points'!$G$23,IF(L40=7,'B14 declaration and points'!$H$23,IF(L40=8,'B14 declaration and points'!$I$23,))))))))</f>
        <v>1</v>
      </c>
      <c r="O40" s="4" t="str">
        <f>'B14 declaration and points'!B19</f>
        <v>G. Lamb</v>
      </c>
      <c r="P40" s="9">
        <f>'B14 declaration and points'!B7</f>
        <v>12</v>
      </c>
      <c r="Q40" s="4" t="str">
        <f>'B14 declaration and points'!B5</f>
        <v>Roundwood</v>
      </c>
      <c r="R40" s="18">
        <v>33.06</v>
      </c>
      <c r="S40" s="34">
        <f t="shared" ref="S40:S47" si="11">IF(R40="",9,RANK(R40,$R$40:$R$47,0))</f>
        <v>2</v>
      </c>
      <c r="T40" s="9">
        <f>IF(S40=1,'B14 declaration and points'!$B$23,IF(S40=2,'B14 declaration and points'!$C$23,IF(S40=3,'B14 declaration and points'!$D$23,IF(S40=4,'B14 declaration and points'!$E$23,IF(S40=5,'B14 declaration and points'!$F$23,IF(S40=6,'B14 declaration and points'!$G$23,IF(S40=7,'B14 declaration and points'!$H$23,IF(S40=8,'B14 declaration and points'!$I$23,))))))))</f>
        <v>7</v>
      </c>
    </row>
    <row r="41" spans="1:20" x14ac:dyDescent="0.2">
      <c r="A41" s="4" t="str">
        <f>'B14 declaration and points'!C17</f>
        <v>Morley S</v>
      </c>
      <c r="B41" s="9">
        <f>'B14 declaration and points'!C7</f>
        <v>15</v>
      </c>
      <c r="C41" s="4" t="str">
        <f>'B14 declaration and points'!C5</f>
        <v>Hemel</v>
      </c>
      <c r="D41" s="18">
        <v>25.91</v>
      </c>
      <c r="E41" s="34">
        <f t="shared" si="9"/>
        <v>7</v>
      </c>
      <c r="F41" s="9">
        <f>IF(E41=1,'B14 declaration and points'!$B$23,IF(E41=2,'B14 declaration and points'!$C$23,IF(E41=3,'B14 declaration and points'!$D$23,IF(E41=4,'B14 declaration and points'!$E$23,IF(E41=5,'B14 declaration and points'!$F$23,IF(E41=6,'B14 declaration and points'!$G$23,IF(E41=7,'B14 declaration and points'!$H$23,IF(E41=8,'B14 declaration and points'!$I$23,))))))))</f>
        <v>2</v>
      </c>
      <c r="H41" s="4" t="str">
        <f>'B14 declaration and points'!C18</f>
        <v>Gill C</v>
      </c>
      <c r="I41" s="9">
        <f>'B14 declaration and points'!C7</f>
        <v>15</v>
      </c>
      <c r="J41" s="4" t="str">
        <f>'B14 declaration and points'!C5</f>
        <v>Hemel</v>
      </c>
      <c r="K41" s="18">
        <v>9.39</v>
      </c>
      <c r="L41" s="34">
        <f t="shared" si="10"/>
        <v>6</v>
      </c>
      <c r="M41" s="9">
        <v>2.5</v>
      </c>
      <c r="O41" s="4" t="str">
        <f>'B14 declaration and points'!C19</f>
        <v>Albone T</v>
      </c>
      <c r="P41" s="9">
        <f>'B14 declaration and points'!C7</f>
        <v>15</v>
      </c>
      <c r="Q41" s="4" t="str">
        <f>'B14 declaration and points'!C5</f>
        <v>Hemel</v>
      </c>
      <c r="R41" s="18">
        <v>20.059999999999999</v>
      </c>
      <c r="S41" s="34">
        <f t="shared" si="11"/>
        <v>3</v>
      </c>
      <c r="T41" s="9">
        <f>IF(S41=1,'B14 declaration and points'!$B$23,IF(S41=2,'B14 declaration and points'!$C$23,IF(S41=3,'B14 declaration and points'!$D$23,IF(S41=4,'B14 declaration and points'!$E$23,IF(S41=5,'B14 declaration and points'!$F$23,IF(S41=6,'B14 declaration and points'!$G$23,IF(S41=7,'B14 declaration and points'!$H$23,IF(S41=8,'B14 declaration and points'!$I$23,))))))))</f>
        <v>6</v>
      </c>
    </row>
    <row r="42" spans="1:20" x14ac:dyDescent="0.2">
      <c r="A42" s="4" t="str">
        <f>'B14 declaration and points'!D17</f>
        <v>Davies T</v>
      </c>
      <c r="B42" s="9">
        <f>'B14 declaration and points'!D7</f>
        <v>22</v>
      </c>
      <c r="C42" s="4" t="str">
        <f>'B14 declaration and points'!D5</f>
        <v>Simon Balle</v>
      </c>
      <c r="D42" s="18">
        <v>29.31</v>
      </c>
      <c r="E42" s="34">
        <f t="shared" si="9"/>
        <v>1</v>
      </c>
      <c r="F42" s="9">
        <f>IF(E42=1,'B14 declaration and points'!$B$23,IF(E42=2,'B14 declaration and points'!$C$23,IF(E42=3,'B14 declaration and points'!$D$23,IF(E42=4,'B14 declaration and points'!$E$23,IF(E42=5,'B14 declaration and points'!$F$23,IF(E42=6,'B14 declaration and points'!$G$23,IF(E42=7,'B14 declaration and points'!$H$23,IF(E42=8,'B14 declaration and points'!$I$23,))))))))</f>
        <v>8</v>
      </c>
      <c r="H42" s="4" t="str">
        <f>'B14 declaration and points'!D18</f>
        <v>Philippou S</v>
      </c>
      <c r="I42" s="9">
        <f>'B14 declaration and points'!D7</f>
        <v>22</v>
      </c>
      <c r="J42" s="4" t="str">
        <f>'B14 declaration and points'!D5</f>
        <v>Simon Balle</v>
      </c>
      <c r="K42" s="18">
        <v>9.39</v>
      </c>
      <c r="L42" s="34">
        <f t="shared" si="10"/>
        <v>6</v>
      </c>
      <c r="M42" s="9">
        <v>2.5</v>
      </c>
      <c r="O42" s="4" t="str">
        <f>'B14 declaration and points'!D19</f>
        <v>Green R</v>
      </c>
      <c r="P42" s="9">
        <f>'B14 declaration and points'!D7</f>
        <v>22</v>
      </c>
      <c r="Q42" s="4" t="str">
        <f>'B14 declaration and points'!D5</f>
        <v>Simon Balle</v>
      </c>
      <c r="R42" s="18">
        <v>19.79</v>
      </c>
      <c r="S42" s="34">
        <f t="shared" si="11"/>
        <v>4</v>
      </c>
      <c r="T42" s="9">
        <f>IF(S42=1,'B14 declaration and points'!$B$23,IF(S42=2,'B14 declaration and points'!$C$23,IF(S42=3,'B14 declaration and points'!$D$23,IF(S42=4,'B14 declaration and points'!$E$23,IF(S42=5,'B14 declaration and points'!$F$23,IF(S42=6,'B14 declaration and points'!$G$23,IF(S42=7,'B14 declaration and points'!$H$23,IF(S42=8,'B14 declaration and points'!$I$23,))))))))</f>
        <v>5</v>
      </c>
    </row>
    <row r="43" spans="1:20" x14ac:dyDescent="0.2">
      <c r="A43" s="4" t="str">
        <f>'B14 declaration and points'!E17</f>
        <v>May T</v>
      </c>
      <c r="B43" s="9">
        <f>'B14 declaration and points'!E7</f>
        <v>26</v>
      </c>
      <c r="C43" s="4" t="str">
        <f>'B14 declaration and points'!E5</f>
        <v>Clement Danes</v>
      </c>
      <c r="D43" s="18">
        <v>19.61</v>
      </c>
      <c r="E43" s="34">
        <f t="shared" si="9"/>
        <v>8</v>
      </c>
      <c r="F43" s="9">
        <f>IF(E43=1,'B14 declaration and points'!$B$23,IF(E43=2,'B14 declaration and points'!$C$23,IF(E43=3,'B14 declaration and points'!$D$23,IF(E43=4,'B14 declaration and points'!$E$23,IF(E43=5,'B14 declaration and points'!$F$23,IF(E43=6,'B14 declaration and points'!$G$23,IF(E43=7,'B14 declaration and points'!$H$23,IF(E43=8,'B14 declaration and points'!$I$23,))))))))</f>
        <v>1</v>
      </c>
      <c r="H43" s="4" t="str">
        <f>'B14 declaration and points'!E18</f>
        <v>Ashby M</v>
      </c>
      <c r="I43" s="9">
        <f>'B14 declaration and points'!E7</f>
        <v>26</v>
      </c>
      <c r="J43" s="4" t="str">
        <f>'B14 declaration and points'!E5</f>
        <v>Clement Danes</v>
      </c>
      <c r="K43" s="18">
        <v>12.21</v>
      </c>
      <c r="L43" s="34">
        <f t="shared" si="10"/>
        <v>1</v>
      </c>
      <c r="M43" s="9">
        <f>IF(L43=1,'B14 declaration and points'!$B$23,IF(L43=2,'B14 declaration and points'!$C$23,IF(L43=3,'B14 declaration and points'!$D$23,IF(L43=4,'B14 declaration and points'!$E$23,IF(L43=5,'B14 declaration and points'!$F$23,IF(L43=6,'B14 declaration and points'!$G$23,IF(L43=7,'B14 declaration and points'!$H$23,IF(L43=8,'B14 declaration and points'!$I$23,))))))))</f>
        <v>8</v>
      </c>
      <c r="O43" s="4" t="str">
        <f>'B14 declaration and points'!E19</f>
        <v>Wallace M</v>
      </c>
      <c r="P43" s="9">
        <f>'B14 declaration and points'!E7</f>
        <v>26</v>
      </c>
      <c r="Q43" s="4" t="str">
        <f>'B14 declaration and points'!E5</f>
        <v>Clement Danes</v>
      </c>
      <c r="R43" s="18">
        <v>17.22</v>
      </c>
      <c r="S43" s="34">
        <f t="shared" si="11"/>
        <v>8</v>
      </c>
      <c r="T43" s="9">
        <f>IF(S43=1,'B14 declaration and points'!$B$23,IF(S43=2,'B14 declaration and points'!$C$23,IF(S43=3,'B14 declaration and points'!$D$23,IF(S43=4,'B14 declaration and points'!$E$23,IF(S43=5,'B14 declaration and points'!$F$23,IF(S43=6,'B14 declaration and points'!$G$23,IF(S43=7,'B14 declaration and points'!$H$23,IF(S43=8,'B14 declaration and points'!$I$23,))))))))</f>
        <v>1</v>
      </c>
    </row>
    <row r="44" spans="1:20" x14ac:dyDescent="0.2">
      <c r="A44" s="4" t="str">
        <f>'B14 declaration and points'!F17</f>
        <v>T.Ranger</v>
      </c>
      <c r="B44" s="9">
        <f>'B14 declaration and points'!F7</f>
        <v>41</v>
      </c>
      <c r="C44" s="4" t="str">
        <f>'B14 declaration and points'!F5</f>
        <v>Alice Owens</v>
      </c>
      <c r="D44" s="18">
        <v>28.9</v>
      </c>
      <c r="E44" s="34">
        <f t="shared" si="9"/>
        <v>4</v>
      </c>
      <c r="F44" s="9">
        <f>IF(E44=1,'B14 declaration and points'!$B$23,IF(E44=2,'B14 declaration and points'!$C$23,IF(E44=3,'B14 declaration and points'!$D$23,IF(E44=4,'B14 declaration and points'!$E$23,IF(E44=5,'B14 declaration and points'!$F$23,IF(E44=6,'B14 declaration and points'!$G$23,IF(E44=7,'B14 declaration and points'!$H$23,IF(E44=8,'B14 declaration and points'!$I$23,))))))))</f>
        <v>5</v>
      </c>
      <c r="H44" s="4" t="str">
        <f>'B14 declaration and points'!F18</f>
        <v>B.Gifkins</v>
      </c>
      <c r="I44" s="9">
        <f>'B14 declaration and points'!F7</f>
        <v>41</v>
      </c>
      <c r="J44" s="4" t="str">
        <f>'B14 declaration and points'!F5</f>
        <v>Alice Owens</v>
      </c>
      <c r="K44" s="18">
        <v>10.69</v>
      </c>
      <c r="L44" s="34">
        <f t="shared" si="10"/>
        <v>3</v>
      </c>
      <c r="M44" s="9">
        <f>IF(L44=1,'B14 declaration and points'!$B$23,IF(L44=2,'B14 declaration and points'!$C$23,IF(L44=3,'B14 declaration and points'!$D$23,IF(L44=4,'B14 declaration and points'!$E$23,IF(L44=5,'B14 declaration and points'!$F$23,IF(L44=6,'B14 declaration and points'!$G$23,IF(L44=7,'B14 declaration and points'!$H$23,IF(L44=8,'B14 declaration and points'!$I$23,))))))))</f>
        <v>6</v>
      </c>
      <c r="O44" s="4" t="str">
        <f>'B14 declaration and points'!F19</f>
        <v>F.Anozie</v>
      </c>
      <c r="P44" s="9">
        <f>'B14 declaration and points'!F7</f>
        <v>41</v>
      </c>
      <c r="Q44" s="4" t="str">
        <f>'B14 declaration and points'!F5</f>
        <v>Alice Owens</v>
      </c>
      <c r="R44" s="18">
        <v>47.75</v>
      </c>
      <c r="S44" s="34">
        <f t="shared" si="11"/>
        <v>1</v>
      </c>
      <c r="T44" s="9">
        <f>IF(S44=1,'B14 declaration and points'!$B$23,IF(S44=2,'B14 declaration and points'!$C$23,IF(S44=3,'B14 declaration and points'!$D$23,IF(S44=4,'B14 declaration and points'!$E$23,IF(S44=5,'B14 declaration and points'!$F$23,IF(S44=6,'B14 declaration and points'!$G$23,IF(S44=7,'B14 declaration and points'!$H$23,IF(S44=8,'B14 declaration and points'!$I$23,))))))))</f>
        <v>8</v>
      </c>
    </row>
    <row r="45" spans="1:20" x14ac:dyDescent="0.2">
      <c r="A45" s="4" t="str">
        <f>'B14 declaration and points'!G17</f>
        <v>J. Fraser</v>
      </c>
      <c r="B45" s="9">
        <f>'B14 declaration and points'!G7</f>
        <v>42</v>
      </c>
      <c r="C45" s="4" t="str">
        <f>'B14 declaration and points'!G5</f>
        <v>Parmiter's</v>
      </c>
      <c r="D45" s="18">
        <v>28.03</v>
      </c>
      <c r="E45" s="34">
        <f t="shared" si="9"/>
        <v>6</v>
      </c>
      <c r="F45" s="9">
        <f>IF(E45=1,'B14 declaration and points'!$B$23,IF(E45=2,'B14 declaration and points'!$C$23,IF(E45=3,'B14 declaration and points'!$D$23,IF(E45=4,'B14 declaration and points'!$E$23,IF(E45=5,'B14 declaration and points'!$F$23,IF(E45=6,'B14 declaration and points'!$G$23,IF(E45=7,'B14 declaration and points'!$H$23,IF(E45=8,'B14 declaration and points'!$I$23,))))))))</f>
        <v>3</v>
      </c>
      <c r="H45" s="4" t="str">
        <f>'B14 declaration and points'!G18</f>
        <v>I. Thayil</v>
      </c>
      <c r="I45" s="9">
        <f>'B14 declaration and points'!G7</f>
        <v>42</v>
      </c>
      <c r="J45" s="4" t="str">
        <f>'B14 declaration and points'!G5</f>
        <v>Parmiter's</v>
      </c>
      <c r="K45" s="18">
        <v>9.75</v>
      </c>
      <c r="L45" s="34">
        <f t="shared" si="10"/>
        <v>5</v>
      </c>
      <c r="M45" s="9">
        <f>IF(L45=1,'B14 declaration and points'!$B$23,IF(L45=2,'B14 declaration and points'!$C$23,IF(L45=3,'B14 declaration and points'!$D$23,IF(L45=4,'B14 declaration and points'!$E$23,IF(L45=5,'B14 declaration and points'!$F$23,IF(L45=6,'B14 declaration and points'!$G$23,IF(L45=7,'B14 declaration and points'!$H$23,IF(L45=8,'B14 declaration and points'!$I$23,))))))))</f>
        <v>4</v>
      </c>
      <c r="O45" s="4" t="str">
        <f>'B14 declaration and points'!G19</f>
        <v>C. Williams</v>
      </c>
      <c r="P45" s="9">
        <f>'B14 declaration and points'!G7</f>
        <v>42</v>
      </c>
      <c r="Q45" s="4" t="str">
        <f>'B14 declaration and points'!G5</f>
        <v>Parmiter's</v>
      </c>
      <c r="R45" s="18">
        <v>18.95</v>
      </c>
      <c r="S45" s="34">
        <f t="shared" si="11"/>
        <v>5</v>
      </c>
      <c r="T45" s="9">
        <f>IF(S45=1,'B14 declaration and points'!$B$23,IF(S45=2,'B14 declaration and points'!$C$23,IF(S45=3,'B14 declaration and points'!$D$23,IF(S45=4,'B14 declaration and points'!$E$23,IF(S45=5,'B14 declaration and points'!$F$23,IF(S45=6,'B14 declaration and points'!$G$23,IF(S45=7,'B14 declaration and points'!$H$23,IF(S45=8,'B14 declaration and points'!$I$23,))))))))</f>
        <v>4</v>
      </c>
    </row>
    <row r="46" spans="1:20" x14ac:dyDescent="0.2">
      <c r="A46" s="4" t="str">
        <f>'B14 declaration and points'!H17</f>
        <v xml:space="preserve">Gregor Smith </v>
      </c>
      <c r="B46" s="9">
        <f>'B14 declaration and points'!H7</f>
        <v>47</v>
      </c>
      <c r="C46" s="4" t="str">
        <f>'B14 declaration and points'!H5</f>
        <v>Hitchin</v>
      </c>
      <c r="D46" s="18">
        <v>29.16</v>
      </c>
      <c r="E46" s="34">
        <f t="shared" si="9"/>
        <v>2</v>
      </c>
      <c r="F46" s="9">
        <f>IF(E46=1,'B14 declaration and points'!$B$23,IF(E46=2,'B14 declaration and points'!$C$23,IF(E46=3,'B14 declaration and points'!$D$23,IF(E46=4,'B14 declaration and points'!$E$23,IF(E46=5,'B14 declaration and points'!$F$23,IF(E46=6,'B14 declaration and points'!$G$23,IF(E46=7,'B14 declaration and points'!$H$23,IF(E46=8,'B14 declaration and points'!$I$23,))))))))</f>
        <v>7</v>
      </c>
      <c r="H46" s="4" t="str">
        <f>'B14 declaration and points'!H18</f>
        <v>Harry Scrowther</v>
      </c>
      <c r="I46" s="9">
        <f>'B14 declaration and points'!H7</f>
        <v>47</v>
      </c>
      <c r="J46" s="4" t="str">
        <f>'B14 declaration and points'!H5</f>
        <v>Hitchin</v>
      </c>
      <c r="K46" s="18">
        <v>11.55</v>
      </c>
      <c r="L46" s="34">
        <f t="shared" si="10"/>
        <v>2</v>
      </c>
      <c r="M46" s="9">
        <f>IF(L46=1,'B14 declaration and points'!$B$23,IF(L46=2,'B14 declaration and points'!$C$23,IF(L46=3,'B14 declaration and points'!$D$23,IF(L46=4,'B14 declaration and points'!$E$23,IF(L46=5,'B14 declaration and points'!$F$23,IF(L46=6,'B14 declaration and points'!$G$23,IF(L46=7,'B14 declaration and points'!$H$23,IF(L46=8,'B14 declaration and points'!$I$23,))))))))</f>
        <v>7</v>
      </c>
      <c r="O46" s="4" t="str">
        <f>'B14 declaration and points'!H19</f>
        <v>Tiago Perrera-Garcez</v>
      </c>
      <c r="P46" s="9">
        <f>'B14 declaration and points'!H7</f>
        <v>47</v>
      </c>
      <c r="Q46" s="4" t="str">
        <f>'B14 declaration and points'!H5</f>
        <v>Hitchin</v>
      </c>
      <c r="R46" s="18">
        <v>18.41</v>
      </c>
      <c r="S46" s="34">
        <f t="shared" si="11"/>
        <v>7</v>
      </c>
      <c r="T46" s="9">
        <f>IF(S46=1,'B14 declaration and points'!$B$23,IF(S46=2,'B14 declaration and points'!$C$23,IF(S46=3,'B14 declaration and points'!$D$23,IF(S46=4,'B14 declaration and points'!$E$23,IF(S46=5,'B14 declaration and points'!$F$23,IF(S46=6,'B14 declaration and points'!$G$23,IF(S46=7,'B14 declaration and points'!$H$23,IF(S46=8,'B14 declaration and points'!$I$23,))))))))</f>
        <v>2</v>
      </c>
    </row>
    <row r="47" spans="1:20" x14ac:dyDescent="0.2">
      <c r="A47" s="4" t="str">
        <f>'B14 declaration and points'!I17</f>
        <v>Taylor H</v>
      </c>
      <c r="B47" s="9">
        <f>'B14 declaration and points'!I7</f>
        <v>52</v>
      </c>
      <c r="C47" s="4" t="str">
        <f>'B14 declaration and points'!I5</f>
        <v>Sandringham</v>
      </c>
      <c r="D47" s="18">
        <v>28.34</v>
      </c>
      <c r="E47" s="34">
        <f t="shared" si="9"/>
        <v>5</v>
      </c>
      <c r="F47" s="9">
        <f>IF(E47=1,'B14 declaration and points'!$B$23,IF(E47=2,'B14 declaration and points'!$C$23,IF(E47=3,'B14 declaration and points'!$D$23,IF(E47=4,'B14 declaration and points'!$E$23,IF(E47=5,'B14 declaration and points'!$F$23,IF(E47=6,'B14 declaration and points'!$G$23,IF(E47=7,'B14 declaration and points'!$H$23,IF(E47=8,'B14 declaration and points'!$I$23,))))))))</f>
        <v>4</v>
      </c>
      <c r="H47" s="4" t="str">
        <f>'B14 declaration and points'!I18</f>
        <v>Bolarin D</v>
      </c>
      <c r="I47" s="9">
        <f>'B14 declaration and points'!I7</f>
        <v>52</v>
      </c>
      <c r="J47" s="4" t="str">
        <f>'B14 declaration and points'!I5</f>
        <v>Sandringham</v>
      </c>
      <c r="K47" s="18">
        <v>10.029999999999999</v>
      </c>
      <c r="L47" s="34">
        <f t="shared" si="10"/>
        <v>4</v>
      </c>
      <c r="M47" s="9">
        <f>IF(L47=1,'B14 declaration and points'!$B$23,IF(L47=2,'B14 declaration and points'!$C$23,IF(L47=3,'B14 declaration and points'!$D$23,IF(L47=4,'B14 declaration and points'!$E$23,IF(L47=5,'B14 declaration and points'!$F$23,IF(L47=6,'B14 declaration and points'!$G$23,IF(L47=7,'B14 declaration and points'!$H$23,IF(L47=8,'B14 declaration and points'!$I$23,))))))))</f>
        <v>5</v>
      </c>
      <c r="O47" s="4" t="str">
        <f>'B14 declaration and points'!I19</f>
        <v>Diprose E</v>
      </c>
      <c r="P47" s="9">
        <f>'B14 declaration and points'!I7</f>
        <v>52</v>
      </c>
      <c r="Q47" s="4" t="str">
        <f>'B14 declaration and points'!I5</f>
        <v>Sandringham</v>
      </c>
      <c r="R47" s="18">
        <v>18.71</v>
      </c>
      <c r="S47" s="34">
        <f t="shared" si="11"/>
        <v>6</v>
      </c>
      <c r="T47" s="9">
        <f>IF(S47=1,'B14 declaration and points'!$B$23,IF(S47=2,'B14 declaration and points'!$C$23,IF(S47=3,'B14 declaration and points'!$D$23,IF(S47=4,'B14 declaration and points'!$E$23,IF(S47=5,'B14 declaration and points'!$F$23,IF(S47=6,'B14 declaration and points'!$G$23,IF(S47=7,'B14 declaration and points'!$H$23,IF(S47=8,'B14 declaration and points'!$I$23,))))))))</f>
        <v>3</v>
      </c>
    </row>
    <row r="49" spans="1:20" x14ac:dyDescent="0.2">
      <c r="A49" s="2" t="s">
        <v>32</v>
      </c>
      <c r="H49" s="8"/>
      <c r="I49" s="21"/>
      <c r="J49" s="5"/>
      <c r="K49" s="21"/>
      <c r="L49" s="21"/>
      <c r="O49" s="2" t="str">
        <f>'B14 declaration and points'!A20</f>
        <v>Pole Vault</v>
      </c>
    </row>
    <row r="50" spans="1:20" x14ac:dyDescent="0.2">
      <c r="B50" s="9" t="s">
        <v>4</v>
      </c>
      <c r="C50" s="4" t="s">
        <v>1</v>
      </c>
      <c r="D50" s="9" t="s">
        <v>27</v>
      </c>
      <c r="E50" s="9" t="s">
        <v>28</v>
      </c>
      <c r="F50" s="9" t="s">
        <v>29</v>
      </c>
      <c r="I50" s="21"/>
      <c r="J50" s="5"/>
      <c r="K50" s="21"/>
      <c r="L50" s="21"/>
      <c r="M50" s="21"/>
      <c r="O50" s="4" t="s">
        <v>26</v>
      </c>
      <c r="P50" s="9" t="s">
        <v>4</v>
      </c>
      <c r="Q50" s="4" t="s">
        <v>1</v>
      </c>
      <c r="R50" s="9" t="s">
        <v>30</v>
      </c>
      <c r="S50" s="9" t="s">
        <v>28</v>
      </c>
      <c r="T50" s="9" t="s">
        <v>29</v>
      </c>
    </row>
    <row r="51" spans="1:20" x14ac:dyDescent="0.2">
      <c r="B51" s="9">
        <f>'B14 declaration and points'!B7</f>
        <v>12</v>
      </c>
      <c r="C51" s="4" t="str">
        <f>'B14 declaration and points'!B5</f>
        <v>Roundwood</v>
      </c>
      <c r="D51" s="16">
        <v>51.2</v>
      </c>
      <c r="E51" s="34">
        <f t="shared" ref="E51:E58" si="12">IF(D51="",9,RANK(D51,$D$51:$D$58,1))</f>
        <v>6</v>
      </c>
      <c r="F51" s="9">
        <f>IF(E51=1,'B14 declaration and points'!$B$24,IF(E51=2,'B14 declaration and points'!$C$24,IF(E51=3,'B14 declaration and points'!$D$24,IF(E51=4,'B14 declaration and points'!$E$24,IF(E51=5,'B14 declaration and points'!$F$24,IF(E51=6,'B14 declaration and points'!$G$24,IF(E51=7,'B14 declaration and points'!$H$24,IF(E51=8,'B14 declaration and points'!$I$24,))))))))</f>
        <v>3</v>
      </c>
      <c r="I51" s="21"/>
      <c r="J51" s="5"/>
      <c r="K51" s="21"/>
      <c r="L51" s="37"/>
      <c r="M51" s="21"/>
      <c r="O51" s="4" t="str">
        <f>'B14 declaration and points'!B20</f>
        <v>L. Tynan</v>
      </c>
      <c r="P51" s="9">
        <f>'B14 declaration and points'!B7</f>
        <v>12</v>
      </c>
      <c r="Q51" s="4" t="str">
        <f>'B14 declaration and points'!B5</f>
        <v>Roundwood</v>
      </c>
      <c r="R51" s="18">
        <v>2.2010000000000001</v>
      </c>
      <c r="S51" s="34">
        <f t="shared" ref="S51:S58" si="13">IF(R51="",9,RANK(R51,$R$51:$R$58,0))</f>
        <v>2</v>
      </c>
      <c r="T51" s="9">
        <f>IF(S51=1,'B14 declaration and points'!$B$23,IF(S51=2,'B14 declaration and points'!$C$23,IF(S51=3,'B14 declaration and points'!$D$23,IF(S51=4,'B14 declaration and points'!$E$23,IF(S51=5,'B14 declaration and points'!$F$23,IF(S51=6,'B14 declaration and points'!$G$23,IF(S51=7,'B14 declaration and points'!$H$23,IF(S51=8,'B14 declaration and points'!$I$23,))))))))</f>
        <v>7</v>
      </c>
    </row>
    <row r="52" spans="1:20" x14ac:dyDescent="0.2">
      <c r="B52" s="9">
        <f>'B14 declaration and points'!C7</f>
        <v>15</v>
      </c>
      <c r="C52" s="4" t="str">
        <f>'B14 declaration and points'!C5</f>
        <v>Hemel</v>
      </c>
      <c r="D52" s="16">
        <v>51</v>
      </c>
      <c r="E52" s="34">
        <f t="shared" si="12"/>
        <v>5</v>
      </c>
      <c r="F52" s="9">
        <f>IF(E52=1,'B14 declaration and points'!$B$24,IF(E52=2,'B14 declaration and points'!$C$24,IF(E52=3,'B14 declaration and points'!$D$24,IF(E52=4,'B14 declaration and points'!$E$24,IF(E52=5,'B14 declaration and points'!$F$24,IF(E52=6,'B14 declaration and points'!$G$24,IF(E52=7,'B14 declaration and points'!$H$24,IF(E52=8,'B14 declaration and points'!$I$24,))))))))</f>
        <v>4</v>
      </c>
      <c r="I52" s="21"/>
      <c r="J52" s="5"/>
      <c r="K52" s="21"/>
      <c r="L52" s="37"/>
      <c r="M52" s="21"/>
      <c r="O52" s="4" t="str">
        <f>'B14 declaration and points'!C20</f>
        <v>Taber E</v>
      </c>
      <c r="P52" s="9">
        <f>'B14 declaration and points'!C7</f>
        <v>15</v>
      </c>
      <c r="Q52" s="4" t="str">
        <f>'B14 declaration and points'!C5</f>
        <v>Hemel</v>
      </c>
      <c r="R52" s="18">
        <v>2</v>
      </c>
      <c r="S52" s="34">
        <f t="shared" si="13"/>
        <v>8</v>
      </c>
      <c r="T52" s="9">
        <f>IF(S52=1,'B14 declaration and points'!$B$23,IF(S52=2,'B14 declaration and points'!$C$23,IF(S52=3,'B14 declaration and points'!$D$23,IF(S52=4,'B14 declaration and points'!$E$23,IF(S52=5,'B14 declaration and points'!$F$23,IF(S52=6,'B14 declaration and points'!$G$23,IF(S52=7,'B14 declaration and points'!$H$23,IF(S52=8,'B14 declaration and points'!$I$23,))))))))</f>
        <v>1</v>
      </c>
    </row>
    <row r="53" spans="1:20" x14ac:dyDescent="0.2">
      <c r="B53" s="9">
        <f>'B14 declaration and points'!D7</f>
        <v>22</v>
      </c>
      <c r="C53" s="4" t="str">
        <f>'B14 declaration and points'!D5</f>
        <v>Simon Balle</v>
      </c>
      <c r="D53" s="16">
        <v>51.9</v>
      </c>
      <c r="E53" s="34">
        <f t="shared" si="12"/>
        <v>7</v>
      </c>
      <c r="F53" s="9">
        <f>IF(E53=1,'B14 declaration and points'!$B$24,IF(E53=2,'B14 declaration and points'!$C$24,IF(E53=3,'B14 declaration and points'!$D$24,IF(E53=4,'B14 declaration and points'!$E$24,IF(E53=5,'B14 declaration and points'!$F$24,IF(E53=6,'B14 declaration and points'!$G$24,IF(E53=7,'B14 declaration and points'!$H$24,IF(E53=8,'B14 declaration and points'!$I$24,))))))))</f>
        <v>2</v>
      </c>
      <c r="I53" s="21"/>
      <c r="J53" s="5"/>
      <c r="K53" s="21"/>
      <c r="L53" s="37"/>
      <c r="M53" s="21"/>
      <c r="O53" s="4" t="str">
        <f>'B14 declaration and points'!D20</f>
        <v>Mills M</v>
      </c>
      <c r="P53" s="9">
        <f>'B14 declaration and points'!D7</f>
        <v>22</v>
      </c>
      <c r="Q53" s="4" t="str">
        <f>'B14 declaration and points'!D5</f>
        <v>Simon Balle</v>
      </c>
      <c r="R53" s="18">
        <v>2.1</v>
      </c>
      <c r="S53" s="34">
        <f t="shared" si="13"/>
        <v>5</v>
      </c>
      <c r="T53" s="9">
        <f>IF(S53=1,'B14 declaration and points'!$B$23,IF(S53=2,'B14 declaration and points'!$C$23,IF(S53=3,'B14 declaration and points'!$D$23,IF(S53=4,'B14 declaration and points'!$E$23,IF(S53=5,'B14 declaration and points'!$F$23,IF(S53=6,'B14 declaration and points'!$G$23,IF(S53=7,'B14 declaration and points'!$H$23,IF(S53=8,'B14 declaration and points'!$I$23,))))))))</f>
        <v>4</v>
      </c>
    </row>
    <row r="54" spans="1:20" x14ac:dyDescent="0.2">
      <c r="B54" s="9">
        <f>'B14 declaration and points'!E7</f>
        <v>26</v>
      </c>
      <c r="C54" s="4" t="str">
        <f>'B14 declaration and points'!E5</f>
        <v>Clement Danes</v>
      </c>
      <c r="D54" s="16">
        <v>49.4</v>
      </c>
      <c r="E54" s="34">
        <f t="shared" si="12"/>
        <v>1</v>
      </c>
      <c r="F54" s="9">
        <f>IF(E54=1,'B14 declaration and points'!$B$24,IF(E54=2,'B14 declaration and points'!$C$24,IF(E54=3,'B14 declaration and points'!$D$24,IF(E54=4,'B14 declaration and points'!$E$24,IF(E54=5,'B14 declaration and points'!$F$24,IF(E54=6,'B14 declaration and points'!$G$24,IF(E54=7,'B14 declaration and points'!$H$24,IF(E54=8,'B14 declaration and points'!$I$24,))))))))</f>
        <v>8</v>
      </c>
      <c r="I54" s="21"/>
      <c r="J54" s="5"/>
      <c r="K54" s="21"/>
      <c r="L54" s="37"/>
      <c r="M54" s="21"/>
      <c r="O54" s="4" t="str">
        <f>'B14 declaration and points'!E20</f>
        <v>Flynn C</v>
      </c>
      <c r="P54" s="9">
        <f>'B14 declaration and points'!E7</f>
        <v>26</v>
      </c>
      <c r="Q54" s="4" t="str">
        <f>'B14 declaration and points'!E5</f>
        <v>Clement Danes</v>
      </c>
      <c r="R54" s="18">
        <v>2.4</v>
      </c>
      <c r="S54" s="34">
        <f t="shared" si="13"/>
        <v>1</v>
      </c>
      <c r="T54" s="9">
        <f>IF(S54=1,'B14 declaration and points'!$B$23,IF(S54=2,'B14 declaration and points'!$C$23,IF(S54=3,'B14 declaration and points'!$D$23,IF(S54=4,'B14 declaration and points'!$E$23,IF(S54=5,'B14 declaration and points'!$F$23,IF(S54=6,'B14 declaration and points'!$G$23,IF(S54=7,'B14 declaration and points'!$H$23,IF(S54=8,'B14 declaration and points'!$I$23,))))))))</f>
        <v>8</v>
      </c>
    </row>
    <row r="55" spans="1:20" x14ac:dyDescent="0.2">
      <c r="B55" s="9">
        <f>'B14 declaration and points'!F7</f>
        <v>41</v>
      </c>
      <c r="C55" s="4" t="str">
        <f>'B14 declaration and points'!F5</f>
        <v>Alice Owens</v>
      </c>
      <c r="D55" s="16">
        <v>50.3</v>
      </c>
      <c r="E55" s="34">
        <f t="shared" si="12"/>
        <v>2</v>
      </c>
      <c r="F55" s="9">
        <f>IF(E55=1,'B14 declaration and points'!$B$24,IF(E55=2,'B14 declaration and points'!$C$24,IF(E55=3,'B14 declaration and points'!$D$24,IF(E55=4,'B14 declaration and points'!$E$24,IF(E55=5,'B14 declaration and points'!$F$24,IF(E55=6,'B14 declaration and points'!$G$24,IF(E55=7,'B14 declaration and points'!$H$24,IF(E55=8,'B14 declaration and points'!$I$24,))))))))</f>
        <v>7</v>
      </c>
      <c r="I55" s="21"/>
      <c r="J55" s="5"/>
      <c r="K55" s="21"/>
      <c r="L55" s="37"/>
      <c r="M55" s="21"/>
      <c r="O55" s="4" t="str">
        <f>'B14 declaration and points'!F20</f>
        <v>A.Gallo</v>
      </c>
      <c r="P55" s="22">
        <f>'B14 declaration and points'!F7</f>
        <v>41</v>
      </c>
      <c r="Q55" s="4" t="str">
        <f>'B14 declaration and points'!F5</f>
        <v>Alice Owens</v>
      </c>
      <c r="R55" s="33">
        <v>2.0009999999999999</v>
      </c>
      <c r="S55" s="34">
        <f>IF(R55="",9,RANK(R55,$R$51:$R$58,0))</f>
        <v>6</v>
      </c>
      <c r="T55" s="9">
        <v>2.5</v>
      </c>
    </row>
    <row r="56" spans="1:20" x14ac:dyDescent="0.2">
      <c r="B56" s="9">
        <f>'B14 declaration and points'!G7</f>
        <v>42</v>
      </c>
      <c r="C56" s="4" t="str">
        <f>'B14 declaration and points'!G5</f>
        <v>Parmiter's</v>
      </c>
      <c r="D56" s="16">
        <v>50.9</v>
      </c>
      <c r="E56" s="34">
        <f t="shared" si="12"/>
        <v>4</v>
      </c>
      <c r="F56" s="9">
        <f>IF(E56=1,'B14 declaration and points'!$B$24,IF(E56=2,'B14 declaration and points'!$C$24,IF(E56=3,'B14 declaration and points'!$D$24,IF(E56=4,'B14 declaration and points'!$E$24,IF(E56=5,'B14 declaration and points'!$F$24,IF(E56=6,'B14 declaration and points'!$G$24,IF(E56=7,'B14 declaration and points'!$H$24,IF(E56=8,'B14 declaration and points'!$I$24,))))))))</f>
        <v>5</v>
      </c>
      <c r="I56" s="21"/>
      <c r="J56" s="5"/>
      <c r="K56" s="21"/>
      <c r="L56" s="37"/>
      <c r="M56" s="21"/>
      <c r="O56" s="4" t="str">
        <f>'B14 declaration and points'!G20</f>
        <v>J. Reynolds</v>
      </c>
      <c r="P56" s="9">
        <f>'B14 declaration and points'!G7</f>
        <v>42</v>
      </c>
      <c r="Q56" s="4" t="str">
        <f>'B14 declaration and points'!G5</f>
        <v>Parmiter's</v>
      </c>
      <c r="R56" s="33">
        <v>2.2000000000000002</v>
      </c>
      <c r="S56" s="34">
        <f t="shared" si="13"/>
        <v>3</v>
      </c>
      <c r="T56" s="9">
        <f>IF(S56=1,'B14 declaration and points'!$B$23,IF(S56=2,'B14 declaration and points'!$C$23,IF(S56=3,'B14 declaration and points'!$D$23,IF(S56=4,'B14 declaration and points'!$E$23,IF(S56=5,'B14 declaration and points'!$F$23,IF(S56=6,'B14 declaration and points'!$G$23,IF(S56=7,'B14 declaration and points'!$H$23,IF(S56=8,'B14 declaration and points'!$I$23,))))))))</f>
        <v>6</v>
      </c>
    </row>
    <row r="57" spans="1:20" x14ac:dyDescent="0.2">
      <c r="B57" s="9">
        <f>'B14 declaration and points'!H7</f>
        <v>47</v>
      </c>
      <c r="C57" s="4" t="str">
        <f>'B14 declaration and points'!H5</f>
        <v>Hitchin</v>
      </c>
      <c r="D57" s="16">
        <v>50.7</v>
      </c>
      <c r="E57" s="34">
        <f t="shared" si="12"/>
        <v>3</v>
      </c>
      <c r="F57" s="9">
        <f>IF(E57=1,'B14 declaration and points'!$B$24,IF(E57=2,'B14 declaration and points'!$C$24,IF(E57=3,'B14 declaration and points'!$D$24,IF(E57=4,'B14 declaration and points'!$E$24,IF(E57=5,'B14 declaration and points'!$F$24,IF(E57=6,'B14 declaration and points'!$G$24,IF(E57=7,'B14 declaration and points'!$H$24,IF(E57=8,'B14 declaration and points'!$I$24,))))))))</f>
        <v>6</v>
      </c>
      <c r="I57" s="21"/>
      <c r="J57" s="5"/>
      <c r="K57" s="21"/>
      <c r="L57" s="37"/>
      <c r="M57" s="21"/>
      <c r="O57" s="4" t="str">
        <f>'B14 declaration and points'!H20</f>
        <v>Max Jarmain</v>
      </c>
      <c r="P57" s="9">
        <f>'B14 declaration and points'!H7</f>
        <v>47</v>
      </c>
      <c r="Q57" s="4" t="str">
        <f>'B14 declaration and points'!H5</f>
        <v>Hitchin</v>
      </c>
      <c r="R57" s="18">
        <v>2.0009999999999999</v>
      </c>
      <c r="S57" s="34">
        <f t="shared" si="13"/>
        <v>6</v>
      </c>
      <c r="T57" s="9">
        <v>2.5</v>
      </c>
    </row>
    <row r="58" spans="1:20" x14ac:dyDescent="0.2">
      <c r="B58" s="9">
        <f>'B14 declaration and points'!I7</f>
        <v>52</v>
      </c>
      <c r="C58" s="4" t="str">
        <f>'B14 declaration and points'!I5</f>
        <v>Sandringham</v>
      </c>
      <c r="D58" s="16">
        <v>52.4</v>
      </c>
      <c r="E58" s="34">
        <f t="shared" si="12"/>
        <v>8</v>
      </c>
      <c r="F58" s="9">
        <f>IF(E58=1,'B14 declaration and points'!$B$24,IF(E58=2,'B14 declaration and points'!$C$24,IF(E58=3,'B14 declaration and points'!$D$24,IF(E58=4,'B14 declaration and points'!$E$24,IF(E58=5,'B14 declaration and points'!$F$24,IF(E58=6,'B14 declaration and points'!$G$24,IF(E58=7,'B14 declaration and points'!$H$24,IF(E58=8,'B14 declaration and points'!$I$24,))))))))</f>
        <v>1</v>
      </c>
      <c r="I58" s="21"/>
      <c r="J58" s="5"/>
      <c r="K58" s="21"/>
      <c r="L58" s="37"/>
      <c r="M58" s="21"/>
      <c r="O58" s="4" t="str">
        <f>'B14 declaration and points'!I20</f>
        <v>Raath I</v>
      </c>
      <c r="P58" s="9">
        <f>'B14 declaration and points'!I7</f>
        <v>52</v>
      </c>
      <c r="Q58" s="4" t="str">
        <f>'B14 declaration and points'!I5</f>
        <v>Sandringham</v>
      </c>
      <c r="R58" s="18">
        <v>2.101</v>
      </c>
      <c r="S58" s="34">
        <f t="shared" si="13"/>
        <v>4</v>
      </c>
      <c r="T58" s="9">
        <f>IF(S58=1,'B14 declaration and points'!$B$23,IF(S58=2,'B14 declaration and points'!$C$23,IF(S58=3,'B14 declaration and points'!$D$23,IF(S58=4,'B14 declaration and points'!$E$23,IF(S58=5,'B14 declaration and points'!$F$23,IF(S58=6,'B14 declaration and points'!$G$23,IF(S58=7,'B14 declaration and points'!$H$23,IF(S58=8,'B14 declaration and points'!$I$23,))))))))</f>
        <v>5</v>
      </c>
    </row>
  </sheetData>
  <pageMargins left="0.78740157480314965" right="0.78740157480314965" top="0.78740157480314965" bottom="0.78740157480314965" header="0" footer="0"/>
  <pageSetup paperSize="9" scale="50" orientation="landscape" horizontalDpi="360" verticalDpi="36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  <pageSetUpPr fitToPage="1"/>
  </sheetPr>
  <dimension ref="B1:J19"/>
  <sheetViews>
    <sheetView workbookViewId="0">
      <selection activeCell="G35" sqref="G35"/>
    </sheetView>
  </sheetViews>
  <sheetFormatPr defaultRowHeight="12.75" x14ac:dyDescent="0.2"/>
  <cols>
    <col min="2" max="2" width="14" bestFit="1" customWidth="1"/>
    <col min="3" max="10" width="16.7109375" customWidth="1"/>
  </cols>
  <sheetData>
    <row r="1" spans="2:10" ht="23.25" x14ac:dyDescent="0.35">
      <c r="C1" s="13" t="str">
        <f>'G14 declaration and points'!D1</f>
        <v>HERTS SCHOOLS ATHLETICS FINALS 2018</v>
      </c>
    </row>
    <row r="2" spans="2:10" ht="20.25" x14ac:dyDescent="0.3">
      <c r="C2" s="14" t="str">
        <f>'G14 declaration and points'!D2</f>
        <v>Tuesday 3rd July - Jarman Park, Hemel Hempstead</v>
      </c>
    </row>
    <row r="4" spans="2:10" s="3" customFormat="1" ht="15.75" x14ac:dyDescent="0.25">
      <c r="B4" s="3" t="str">
        <f>'G14 events'!A3</f>
        <v>U14 Girls</v>
      </c>
      <c r="C4" s="3" t="s">
        <v>33</v>
      </c>
    </row>
    <row r="5" spans="2:10" x14ac:dyDescent="0.2">
      <c r="B5" s="4" t="s">
        <v>1</v>
      </c>
      <c r="C5" s="9" t="str">
        <f>'G14 declaration and points'!B4</f>
        <v>Berkhamsted</v>
      </c>
      <c r="D5" s="9" t="str">
        <f>'G14 declaration and points'!C4</f>
        <v>Roundwood Park</v>
      </c>
      <c r="E5" s="9" t="str">
        <f>'G14 declaration and points'!D4</f>
        <v>Bishops Hatfield</v>
      </c>
      <c r="F5" s="9" t="str">
        <f>'G14 declaration and points'!E4</f>
        <v>St Clement Danes</v>
      </c>
      <c r="G5" s="9" t="str">
        <f>'G14 declaration and points'!F4</f>
        <v>Dame Alice Owens</v>
      </c>
      <c r="H5" s="9" t="str">
        <f>'G14 declaration and points'!G4</f>
        <v>Haberdashers Girls</v>
      </c>
      <c r="I5" s="9" t="str">
        <f>'G14 declaration and points'!H4</f>
        <v>Hitchin Girls</v>
      </c>
      <c r="J5" s="9" t="str">
        <f>'G14 declaration and points'!I4</f>
        <v>Knights Templar</v>
      </c>
    </row>
    <row r="6" spans="2:10" x14ac:dyDescent="0.2">
      <c r="B6" s="4" t="str">
        <f>'G14 declaration and points'!A8</f>
        <v>100 m</v>
      </c>
      <c r="C6" s="9">
        <f>'G14 events'!F7</f>
        <v>4</v>
      </c>
      <c r="D6" s="9">
        <f>'G14 events'!F8</f>
        <v>1</v>
      </c>
      <c r="E6" s="9">
        <f>'G14 events'!F9</f>
        <v>6</v>
      </c>
      <c r="F6" s="9">
        <f>'G14 events'!F10</f>
        <v>7</v>
      </c>
      <c r="G6" s="9">
        <f>'G14 events'!F11</f>
        <v>5</v>
      </c>
      <c r="H6" s="9">
        <f>'G14 events'!F12</f>
        <v>3</v>
      </c>
      <c r="I6" s="9">
        <f>'G14 events'!F13</f>
        <v>2</v>
      </c>
      <c r="J6" s="9">
        <f>'G14 events'!F14</f>
        <v>8</v>
      </c>
    </row>
    <row r="7" spans="2:10" x14ac:dyDescent="0.2">
      <c r="B7" s="4" t="str">
        <f>'G14 declaration and points'!A9</f>
        <v>200 m</v>
      </c>
      <c r="C7" s="9">
        <f>'G14 events'!M7</f>
        <v>7</v>
      </c>
      <c r="D7" s="9">
        <f>'G14 events'!M8</f>
        <v>3</v>
      </c>
      <c r="E7" s="9">
        <f>'G14 events'!M9</f>
        <v>1</v>
      </c>
      <c r="F7" s="9">
        <f>'G14 events'!M10</f>
        <v>2</v>
      </c>
      <c r="G7" s="9">
        <f>'G14 events'!M11</f>
        <v>4</v>
      </c>
      <c r="H7" s="9">
        <f>'G14 events'!M12</f>
        <v>5</v>
      </c>
      <c r="I7" s="9">
        <f>'G14 events'!M13</f>
        <v>6</v>
      </c>
      <c r="J7" s="9">
        <f>'G14 events'!M14</f>
        <v>8</v>
      </c>
    </row>
    <row r="8" spans="2:10" x14ac:dyDescent="0.2">
      <c r="B8" s="4" t="s">
        <v>38</v>
      </c>
      <c r="C8" s="9">
        <f>'G14 events'!T7</f>
        <v>6</v>
      </c>
      <c r="D8" s="9">
        <f>'G14 events'!T8</f>
        <v>4</v>
      </c>
      <c r="E8" s="9">
        <f>'G14 events'!T9</f>
        <v>3</v>
      </c>
      <c r="F8" s="9">
        <f>'G14 events'!T10</f>
        <v>1</v>
      </c>
      <c r="G8" s="9">
        <f>'G14 events'!T11</f>
        <v>5</v>
      </c>
      <c r="H8" s="9">
        <f>'G14 events'!T12</f>
        <v>2</v>
      </c>
      <c r="I8" s="9">
        <f>'G14 events'!T13</f>
        <v>8</v>
      </c>
      <c r="J8" s="9">
        <f>'G14 events'!T14</f>
        <v>7</v>
      </c>
    </row>
    <row r="9" spans="2:10" x14ac:dyDescent="0.2">
      <c r="B9" s="4" t="str">
        <f>'G14 declaration and points'!A11</f>
        <v>800 m</v>
      </c>
      <c r="C9" s="9">
        <f>'G14 events'!F18</f>
        <v>3</v>
      </c>
      <c r="D9" s="9">
        <f>'G14 events'!F19</f>
        <v>6</v>
      </c>
      <c r="E9" s="9">
        <f>'G14 events'!F20</f>
        <v>1</v>
      </c>
      <c r="F9" s="9">
        <f>'G14 events'!F21</f>
        <v>5</v>
      </c>
      <c r="G9" s="9">
        <f>'G14 events'!F22</f>
        <v>8</v>
      </c>
      <c r="H9" s="9">
        <f>'G14 events'!F23</f>
        <v>7</v>
      </c>
      <c r="I9" s="9">
        <f>'G14 events'!F24</f>
        <v>2</v>
      </c>
      <c r="J9" s="9">
        <f>'G14 events'!F25</f>
        <v>4</v>
      </c>
    </row>
    <row r="10" spans="2:10" s="5" customFormat="1" x14ac:dyDescent="0.2">
      <c r="B10" s="4" t="str">
        <f>'G14 declaration and points'!A12</f>
        <v>1500 m</v>
      </c>
      <c r="C10" s="9">
        <f>'G14 events'!M18</f>
        <v>7</v>
      </c>
      <c r="D10" s="9">
        <f>'G14 events'!M19</f>
        <v>4</v>
      </c>
      <c r="E10" s="9">
        <f>'G14 events'!M20</f>
        <v>2</v>
      </c>
      <c r="F10" s="9">
        <f>'G14 events'!M21</f>
        <v>3</v>
      </c>
      <c r="G10" s="9">
        <f>'G14 events'!M22</f>
        <v>5</v>
      </c>
      <c r="H10" s="9">
        <f>'G14 events'!M23</f>
        <v>6</v>
      </c>
      <c r="I10" s="9">
        <f>'G14 events'!M24</f>
        <v>1</v>
      </c>
      <c r="J10" s="9">
        <f>'G14 events'!M25</f>
        <v>8</v>
      </c>
    </row>
    <row r="11" spans="2:10" x14ac:dyDescent="0.2">
      <c r="B11" s="4" t="str">
        <f>'G14 declaration and points'!A13</f>
        <v>Hurdles</v>
      </c>
      <c r="C11" s="9">
        <f>'G14 events'!T18</f>
        <v>4</v>
      </c>
      <c r="D11" s="9">
        <f>'G14 events'!T19</f>
        <v>8</v>
      </c>
      <c r="E11" s="9">
        <f>'G14 events'!T20</f>
        <v>7</v>
      </c>
      <c r="F11" s="9">
        <f>'G14 events'!T21</f>
        <v>2</v>
      </c>
      <c r="G11" s="9">
        <f>'G14 events'!T22</f>
        <v>5</v>
      </c>
      <c r="H11" s="9">
        <f>'G14 events'!T23</f>
        <v>3</v>
      </c>
      <c r="I11" s="9">
        <f>'G14 events'!T24</f>
        <v>6</v>
      </c>
      <c r="J11" s="9">
        <f>'G14 events'!T25</f>
        <v>0</v>
      </c>
    </row>
    <row r="12" spans="2:10" x14ac:dyDescent="0.2">
      <c r="B12" s="4" t="str">
        <f>'G14 declaration and points'!A14</f>
        <v>Long jump</v>
      </c>
      <c r="C12" s="9">
        <f>'G14 events'!F29</f>
        <v>7</v>
      </c>
      <c r="D12" s="9">
        <f>'G14 events'!F30</f>
        <v>5</v>
      </c>
      <c r="E12" s="9">
        <f>'G14 events'!F31</f>
        <v>2</v>
      </c>
      <c r="F12" s="9">
        <f>'G14 events'!F32</f>
        <v>1</v>
      </c>
      <c r="G12" s="9">
        <f>'G14 events'!F33</f>
        <v>3</v>
      </c>
      <c r="H12" s="9">
        <f>'G14 events'!F34</f>
        <v>6</v>
      </c>
      <c r="I12" s="9">
        <f>'G14 events'!F35</f>
        <v>4</v>
      </c>
      <c r="J12" s="9">
        <f>'G14 events'!F36</f>
        <v>8</v>
      </c>
    </row>
    <row r="13" spans="2:10" s="5" customFormat="1" x14ac:dyDescent="0.2">
      <c r="B13" s="4" t="str">
        <f>'G14 declaration and points'!A15</f>
        <v>High jump</v>
      </c>
      <c r="C13" s="9">
        <f>'G14 events'!M29</f>
        <v>4</v>
      </c>
      <c r="D13" s="9">
        <f>'G14 events'!M30</f>
        <v>5</v>
      </c>
      <c r="E13" s="9">
        <f>'G14 events'!M31</f>
        <v>7</v>
      </c>
      <c r="F13" s="9">
        <f>'G14 events'!M32</f>
        <v>1</v>
      </c>
      <c r="G13" s="9">
        <f>'G14 events'!M33</f>
        <v>6</v>
      </c>
      <c r="H13" s="9">
        <f>'G14 events'!M34</f>
        <v>8</v>
      </c>
      <c r="I13" s="9">
        <f>'G14 events'!M35</f>
        <v>2</v>
      </c>
      <c r="J13" s="9">
        <f>'G14 events'!M36</f>
        <v>3</v>
      </c>
    </row>
    <row r="14" spans="2:10" x14ac:dyDescent="0.2">
      <c r="B14" s="4" t="str">
        <f>'G14 declaration and points'!A16</f>
        <v>Javelin</v>
      </c>
      <c r="C14" s="9">
        <f>'G14 events'!T29</f>
        <v>1</v>
      </c>
      <c r="D14" s="9">
        <f>'G14 events'!T30</f>
        <v>6</v>
      </c>
      <c r="E14" s="9">
        <f>'G14 events'!T31</f>
        <v>7</v>
      </c>
      <c r="F14" s="9">
        <f>'G14 events'!T32</f>
        <v>4</v>
      </c>
      <c r="G14" s="9">
        <f>'G14 events'!T33</f>
        <v>8</v>
      </c>
      <c r="H14" s="9">
        <f>'G14 events'!T34</f>
        <v>3</v>
      </c>
      <c r="I14" s="9">
        <f>'G14 events'!T35</f>
        <v>5</v>
      </c>
      <c r="J14" s="9">
        <f>'G14 events'!T36</f>
        <v>2</v>
      </c>
    </row>
    <row r="15" spans="2:10" x14ac:dyDescent="0.2">
      <c r="B15" s="4" t="str">
        <f>'G14 declaration and points'!A17</f>
        <v>Shot</v>
      </c>
      <c r="C15" s="9">
        <f>'G14 events'!F40</f>
        <v>1</v>
      </c>
      <c r="D15" s="9">
        <f>'G14 events'!F41</f>
        <v>6</v>
      </c>
      <c r="E15" s="9">
        <f>'G14 events'!F42</f>
        <v>3.5</v>
      </c>
      <c r="F15" s="9">
        <f>'G14 events'!F43</f>
        <v>5</v>
      </c>
      <c r="G15" s="9">
        <f>'G14 events'!F44</f>
        <v>2</v>
      </c>
      <c r="H15" s="9">
        <f>'G14 events'!F45</f>
        <v>7</v>
      </c>
      <c r="I15" s="9">
        <f>'G14 events'!F46</f>
        <v>3.5</v>
      </c>
      <c r="J15" s="9">
        <f>'G14 events'!F47</f>
        <v>8</v>
      </c>
    </row>
    <row r="16" spans="2:10" x14ac:dyDescent="0.2">
      <c r="B16" s="4" t="str">
        <f>'G14 declaration and points'!A18</f>
        <v>Discus</v>
      </c>
      <c r="C16" s="9">
        <f>'G14 events'!M40</f>
        <v>7</v>
      </c>
      <c r="D16" s="9">
        <f>'G14 events'!M41</f>
        <v>8</v>
      </c>
      <c r="E16" s="9">
        <f>'G14 events'!M42</f>
        <v>6</v>
      </c>
      <c r="F16" s="9">
        <f>'G14 events'!M43</f>
        <v>5</v>
      </c>
      <c r="G16" s="9">
        <f>'G14 events'!M44</f>
        <v>3</v>
      </c>
      <c r="H16" s="9">
        <f>'G14 events'!M45</f>
        <v>4</v>
      </c>
      <c r="I16" s="9">
        <f>'G14 events'!M46</f>
        <v>1</v>
      </c>
      <c r="J16" s="9">
        <f>'G14 events'!M47</f>
        <v>2</v>
      </c>
    </row>
    <row r="17" spans="2:10" x14ac:dyDescent="0.2">
      <c r="B17" s="4" t="str">
        <f>'G14 events'!O38</f>
        <v>4 x 100 m relay</v>
      </c>
      <c r="C17" s="9">
        <f>'G14 events'!T40</f>
        <v>4</v>
      </c>
      <c r="D17" s="9">
        <f>'G14 events'!T41</f>
        <v>7</v>
      </c>
      <c r="E17" s="9">
        <f>'G14 events'!T42</f>
        <v>2</v>
      </c>
      <c r="F17" s="9">
        <f>'G14 events'!T43</f>
        <v>1</v>
      </c>
      <c r="G17" s="9">
        <f>'G14 events'!T44</f>
        <v>3</v>
      </c>
      <c r="H17" s="9">
        <f>'G14 events'!T45</f>
        <v>6</v>
      </c>
      <c r="I17" s="9">
        <f>'G14 events'!T46</f>
        <v>5</v>
      </c>
      <c r="J17" s="9">
        <f>'G14 events'!T47</f>
        <v>8</v>
      </c>
    </row>
    <row r="18" spans="2:10" x14ac:dyDescent="0.2">
      <c r="B18" s="4" t="s">
        <v>34</v>
      </c>
      <c r="C18" s="9">
        <f t="shared" ref="C18:J18" si="0">SUM(C6:C17)</f>
        <v>55</v>
      </c>
      <c r="D18" s="9">
        <f t="shared" si="0"/>
        <v>63</v>
      </c>
      <c r="E18" s="9">
        <f t="shared" si="0"/>
        <v>47.5</v>
      </c>
      <c r="F18" s="9">
        <f t="shared" si="0"/>
        <v>37</v>
      </c>
      <c r="G18" s="9">
        <f t="shared" si="0"/>
        <v>57</v>
      </c>
      <c r="H18" s="9">
        <f t="shared" si="0"/>
        <v>60</v>
      </c>
      <c r="I18" s="9">
        <f t="shared" si="0"/>
        <v>45.5</v>
      </c>
      <c r="J18" s="9">
        <f t="shared" si="0"/>
        <v>66</v>
      </c>
    </row>
    <row r="19" spans="2:10" s="12" customFormat="1" x14ac:dyDescent="0.2">
      <c r="B19" s="11" t="s">
        <v>28</v>
      </c>
      <c r="C19" s="23">
        <f t="shared" ref="C19:J19" si="1">RANK(C18,$C$18:$J$18,0)</f>
        <v>5</v>
      </c>
      <c r="D19" s="23">
        <f t="shared" si="1"/>
        <v>2</v>
      </c>
      <c r="E19" s="23">
        <f t="shared" si="1"/>
        <v>6</v>
      </c>
      <c r="F19" s="23">
        <f t="shared" si="1"/>
        <v>8</v>
      </c>
      <c r="G19" s="23">
        <f t="shared" si="1"/>
        <v>4</v>
      </c>
      <c r="H19" s="23">
        <f t="shared" si="1"/>
        <v>3</v>
      </c>
      <c r="I19" s="23">
        <f t="shared" si="1"/>
        <v>7</v>
      </c>
      <c r="J19" s="23">
        <f t="shared" si="1"/>
        <v>1</v>
      </c>
    </row>
  </sheetData>
  <pageMargins left="0.77" right="0.78740157480314965" top="0.78740157480314965" bottom="0.78740157480314965" header="0.26" footer="0"/>
  <pageSetup paperSize="9" scale="78" orientation="landscape" horizontalDpi="360" verticalDpi="36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B1:J21"/>
  <sheetViews>
    <sheetView workbookViewId="0">
      <selection activeCell="L28" sqref="L28"/>
    </sheetView>
  </sheetViews>
  <sheetFormatPr defaultRowHeight="12.75" x14ac:dyDescent="0.2"/>
  <cols>
    <col min="2" max="2" width="14" bestFit="1" customWidth="1"/>
    <col min="3" max="10" width="16.7109375" customWidth="1"/>
  </cols>
  <sheetData>
    <row r="1" spans="2:10" ht="23.25" x14ac:dyDescent="0.35">
      <c r="C1" s="13" t="str">
        <f>'B16 declaration and points'!D1</f>
        <v>HERTS SCHOOLS ATHLETICS FINALS 2018</v>
      </c>
    </row>
    <row r="2" spans="2:10" ht="20.25" x14ac:dyDescent="0.3">
      <c r="C2" s="14" t="str">
        <f>'B16 declaration and points'!D2</f>
        <v>Tuesday 3rd July - Jarman Park, Hemel Hempstead</v>
      </c>
    </row>
    <row r="4" spans="2:10" s="3" customFormat="1" ht="15.75" x14ac:dyDescent="0.25">
      <c r="B4" s="3" t="str">
        <f>'B16 events'!A3</f>
        <v>U16 Boys</v>
      </c>
      <c r="C4" s="3" t="s">
        <v>33</v>
      </c>
    </row>
    <row r="5" spans="2:10" x14ac:dyDescent="0.2">
      <c r="B5" s="4" t="s">
        <v>1</v>
      </c>
      <c r="C5" s="9" t="str">
        <f>'B16 declaration and points'!B4</f>
        <v>Berkhamsted</v>
      </c>
      <c r="D5" s="9" t="str">
        <f>'B16 declaration and points'!C4</f>
        <v>Hemel Hempstead</v>
      </c>
      <c r="E5" s="9" t="str">
        <f>'B16 declaration and points'!D4</f>
        <v>St Columba's</v>
      </c>
      <c r="F5" s="9" t="str">
        <f>'B16 declaration and points'!E4</f>
        <v>St Clement Danes</v>
      </c>
      <c r="G5" s="9" t="str">
        <f>'B16 declaration and points'!F4</f>
        <v>St Albans School</v>
      </c>
      <c r="H5" s="9" t="str">
        <f>'B16 declaration and points'!G4</f>
        <v>Dame Alice Owens</v>
      </c>
      <c r="I5" s="9" t="str">
        <f>'B16 declaration and points'!H4</f>
        <v>Haberdashers Boys</v>
      </c>
      <c r="J5" s="9" t="str">
        <f>'B16 declaration and points'!I4</f>
        <v>Hitchin Boys</v>
      </c>
    </row>
    <row r="6" spans="2:10" x14ac:dyDescent="0.2">
      <c r="B6" s="4" t="str">
        <f>'B16 declaration and points'!A8</f>
        <v>100 m</v>
      </c>
      <c r="C6" s="9">
        <f>'B16 events'!F7</f>
        <v>8</v>
      </c>
      <c r="D6" s="9">
        <f>'B16 events'!F8</f>
        <v>7</v>
      </c>
      <c r="E6" s="9">
        <f>'B16 events'!F9</f>
        <v>1</v>
      </c>
      <c r="F6" s="9">
        <f>'B16 events'!F10</f>
        <v>3</v>
      </c>
      <c r="G6" s="9">
        <f>'B16 events'!F11</f>
        <v>2</v>
      </c>
      <c r="H6" s="9">
        <f>'B16 events'!F12</f>
        <v>6</v>
      </c>
      <c r="I6" s="9">
        <f>'B16 events'!F13</f>
        <v>4</v>
      </c>
      <c r="J6" s="9">
        <f>'B16 events'!F14</f>
        <v>5</v>
      </c>
    </row>
    <row r="7" spans="2:10" x14ac:dyDescent="0.2">
      <c r="B7" s="4" t="str">
        <f>'B16 declaration and points'!A9</f>
        <v>200 m</v>
      </c>
      <c r="C7" s="9">
        <f>'B16 events'!M7</f>
        <v>2</v>
      </c>
      <c r="D7" s="9">
        <f>'B16 events'!M8</f>
        <v>7</v>
      </c>
      <c r="E7" s="9">
        <f>'B16 events'!M9</f>
        <v>1</v>
      </c>
      <c r="F7" s="9">
        <f>'B16 events'!M10</f>
        <v>4</v>
      </c>
      <c r="G7" s="9">
        <f>'B16 events'!M11</f>
        <v>3</v>
      </c>
      <c r="H7" s="9">
        <f>'B16 events'!M12</f>
        <v>6</v>
      </c>
      <c r="I7" s="9">
        <f>'B16 events'!M13</f>
        <v>5</v>
      </c>
      <c r="J7" s="9">
        <f>'B16 events'!M14</f>
        <v>8</v>
      </c>
    </row>
    <row r="8" spans="2:10" x14ac:dyDescent="0.2">
      <c r="B8" s="4" t="str">
        <f>'B16 declaration and points'!A10</f>
        <v>400 m</v>
      </c>
      <c r="C8" s="9">
        <f>'B16 events'!T7</f>
        <v>2</v>
      </c>
      <c r="D8" s="9">
        <f>'B16 events'!T8</f>
        <v>1</v>
      </c>
      <c r="E8" s="9">
        <f>'B16 events'!T9</f>
        <v>8</v>
      </c>
      <c r="F8" s="9">
        <f>'B16 events'!T10</f>
        <v>3</v>
      </c>
      <c r="G8" s="9">
        <f>'B16 events'!T11</f>
        <v>6</v>
      </c>
      <c r="H8" s="9">
        <f>'B16 events'!T12</f>
        <v>4</v>
      </c>
      <c r="I8" s="9">
        <f>'B16 events'!T13</f>
        <v>5</v>
      </c>
      <c r="J8" s="9">
        <f>'B16 events'!T14</f>
        <v>7</v>
      </c>
    </row>
    <row r="9" spans="2:10" x14ac:dyDescent="0.2">
      <c r="B9" s="4" t="str">
        <f>'B16 declaration and points'!A11</f>
        <v>800 m</v>
      </c>
      <c r="C9" s="9">
        <f>'B16 events'!F18</f>
        <v>5</v>
      </c>
      <c r="D9" s="9">
        <f>'B16 events'!F19</f>
        <v>2</v>
      </c>
      <c r="E9" s="9">
        <f>'B16 events'!F20</f>
        <v>1</v>
      </c>
      <c r="F9" s="9">
        <f>'B16 events'!F21</f>
        <v>7</v>
      </c>
      <c r="G9" s="9">
        <f>'B16 events'!F22</f>
        <v>8</v>
      </c>
      <c r="H9" s="9">
        <f>'B16 events'!F23</f>
        <v>6</v>
      </c>
      <c r="I9" s="9">
        <f>'B16 events'!F24</f>
        <v>4</v>
      </c>
      <c r="J9" s="9">
        <f>'B16 events'!F25</f>
        <v>3</v>
      </c>
    </row>
    <row r="10" spans="2:10" s="5" customFormat="1" x14ac:dyDescent="0.2">
      <c r="B10" s="4" t="str">
        <f>'B16 declaration and points'!A12</f>
        <v>1500 m</v>
      </c>
      <c r="C10" s="9">
        <f>'B16 events'!M18</f>
        <v>4</v>
      </c>
      <c r="D10" s="9">
        <f>'B16 events'!M19</f>
        <v>3</v>
      </c>
      <c r="E10" s="9">
        <f>'B16 events'!M20</f>
        <v>5</v>
      </c>
      <c r="F10" s="9">
        <f>'B16 events'!M21</f>
        <v>2</v>
      </c>
      <c r="G10" s="9">
        <f>'B16 events'!M22</f>
        <v>7</v>
      </c>
      <c r="H10" s="9">
        <f>'B16 events'!M23</f>
        <v>6</v>
      </c>
      <c r="I10" s="9">
        <f>'B16 events'!M24</f>
        <v>1</v>
      </c>
      <c r="J10" s="9">
        <f>'B16 events'!M25</f>
        <v>8</v>
      </c>
    </row>
    <row r="11" spans="2:10" x14ac:dyDescent="0.2">
      <c r="B11" s="4" t="str">
        <f>'B16 declaration and points'!A13</f>
        <v>Hurdles</v>
      </c>
      <c r="C11" s="9">
        <f>'B16 events'!T18</f>
        <v>5</v>
      </c>
      <c r="D11" s="9">
        <f>'B16 events'!T19</f>
        <v>6</v>
      </c>
      <c r="E11" s="9">
        <f>'B16 events'!T20</f>
        <v>1</v>
      </c>
      <c r="F11" s="9">
        <f>'B16 events'!T21</f>
        <v>7</v>
      </c>
      <c r="G11" s="9">
        <f>'B16 events'!T22</f>
        <v>4</v>
      </c>
      <c r="H11" s="9">
        <f>'B16 events'!T23</f>
        <v>2</v>
      </c>
      <c r="I11" s="9">
        <f>'B16 events'!T24</f>
        <v>3</v>
      </c>
      <c r="J11" s="9">
        <f>'B16 events'!T25</f>
        <v>8</v>
      </c>
    </row>
    <row r="12" spans="2:10" x14ac:dyDescent="0.2">
      <c r="B12" s="4" t="str">
        <f>'B16 declaration and points'!A14</f>
        <v>Long jump</v>
      </c>
      <c r="C12" s="9">
        <f>'B16 events'!F29</f>
        <v>1</v>
      </c>
      <c r="D12" s="9">
        <f>'B16 events'!F30</f>
        <v>5</v>
      </c>
      <c r="E12" s="9">
        <f>'B16 events'!F31</f>
        <v>4</v>
      </c>
      <c r="F12" s="9">
        <f>'B16 events'!F32</f>
        <v>6</v>
      </c>
      <c r="G12" s="9">
        <f>'B16 events'!F33</f>
        <v>3</v>
      </c>
      <c r="H12" s="9">
        <f>'B16 events'!F34</f>
        <v>8</v>
      </c>
      <c r="I12" s="9">
        <f>'B16 events'!F35</f>
        <v>2</v>
      </c>
      <c r="J12" s="9">
        <f>'B16 events'!F36</f>
        <v>7</v>
      </c>
    </row>
    <row r="13" spans="2:10" x14ac:dyDescent="0.2">
      <c r="B13" s="4" t="str">
        <f>'B16 declaration and points'!A15</f>
        <v>Triple jump</v>
      </c>
      <c r="C13" s="9">
        <f>'B16 events'!M29</f>
        <v>1</v>
      </c>
      <c r="D13" s="9">
        <f>'B16 events'!M30</f>
        <v>5</v>
      </c>
      <c r="E13" s="9">
        <f>'B16 events'!M31</f>
        <v>8</v>
      </c>
      <c r="F13" s="9">
        <f>'B16 events'!M32</f>
        <v>7</v>
      </c>
      <c r="G13" s="9">
        <f>'B16 events'!M33</f>
        <v>2</v>
      </c>
      <c r="H13" s="9">
        <f>'B16 events'!M34</f>
        <v>6</v>
      </c>
      <c r="I13" s="9">
        <f>'B16 events'!M35</f>
        <v>3</v>
      </c>
      <c r="J13" s="9">
        <f>'B16 events'!M36</f>
        <v>4</v>
      </c>
    </row>
    <row r="14" spans="2:10" s="5" customFormat="1" x14ac:dyDescent="0.2">
      <c r="B14" s="4" t="str">
        <f>'B16 declaration and points'!A16</f>
        <v>High jump</v>
      </c>
      <c r="C14" s="9">
        <f>'B16 events'!T29</f>
        <v>4</v>
      </c>
      <c r="D14" s="9">
        <f>'B16 events'!T30</f>
        <v>6</v>
      </c>
      <c r="E14" s="9">
        <f>'B16 events'!T31</f>
        <v>5</v>
      </c>
      <c r="F14" s="9">
        <f>'B16 events'!T32</f>
        <v>1</v>
      </c>
      <c r="G14" s="9">
        <f>'B16 events'!T33</f>
        <v>8</v>
      </c>
      <c r="H14" s="9">
        <f>'B16 events'!T34</f>
        <v>2</v>
      </c>
      <c r="I14" s="9">
        <f>'B16 events'!T35</f>
        <v>3</v>
      </c>
      <c r="J14" s="9">
        <f>'B16 events'!T36</f>
        <v>7</v>
      </c>
    </row>
    <row r="15" spans="2:10" x14ac:dyDescent="0.2">
      <c r="B15" s="4" t="str">
        <f>'B16 declaration and points'!A17</f>
        <v>Javelin</v>
      </c>
      <c r="C15" s="9">
        <f>'B16 events'!F40</f>
        <v>2</v>
      </c>
      <c r="D15" s="9">
        <f>'B16 events'!F41</f>
        <v>4</v>
      </c>
      <c r="E15" s="9">
        <f>'B16 events'!F42</f>
        <v>5</v>
      </c>
      <c r="F15" s="9">
        <f>'B16 events'!F43</f>
        <v>7</v>
      </c>
      <c r="G15" s="9">
        <f>'B16 events'!F44</f>
        <v>3</v>
      </c>
      <c r="H15" s="9">
        <f>'B16 events'!F45</f>
        <v>6</v>
      </c>
      <c r="I15" s="9">
        <f>'B16 events'!F46</f>
        <v>8</v>
      </c>
      <c r="J15" s="9">
        <f>'B16 events'!F47</f>
        <v>1</v>
      </c>
    </row>
    <row r="16" spans="2:10" x14ac:dyDescent="0.2">
      <c r="B16" s="4" t="str">
        <f>'B16 declaration and points'!A18</f>
        <v>Shot</v>
      </c>
      <c r="C16" s="9">
        <f>'B16 events'!M40</f>
        <v>3</v>
      </c>
      <c r="D16" s="9">
        <f>'B16 events'!M41</f>
        <v>4</v>
      </c>
      <c r="E16" s="9">
        <f>'B16 events'!M42</f>
        <v>1</v>
      </c>
      <c r="F16" s="9">
        <f>'B16 events'!M43</f>
        <v>8</v>
      </c>
      <c r="G16" s="9">
        <f>'B16 events'!M44</f>
        <v>5</v>
      </c>
      <c r="H16" s="9">
        <f>'B16 events'!M45</f>
        <v>2</v>
      </c>
      <c r="I16" s="9">
        <f>'B16 events'!M46</f>
        <v>6</v>
      </c>
      <c r="J16" s="9">
        <f>'B16 events'!M47</f>
        <v>7</v>
      </c>
    </row>
    <row r="17" spans="2:10" x14ac:dyDescent="0.2">
      <c r="B17" s="4" t="str">
        <f>'B16 declaration and points'!A19</f>
        <v>Discus</v>
      </c>
      <c r="C17" s="9">
        <f>'B16 events'!T40</f>
        <v>7</v>
      </c>
      <c r="D17" s="9">
        <f>'B16 events'!T41</f>
        <v>4</v>
      </c>
      <c r="E17" s="9">
        <f>'B16 events'!T42</f>
        <v>2</v>
      </c>
      <c r="F17" s="9">
        <f>'B16 events'!T43</f>
        <v>8</v>
      </c>
      <c r="G17" s="9">
        <f>'B16 events'!T44</f>
        <v>3</v>
      </c>
      <c r="H17" s="9">
        <f>'B16 events'!T45</f>
        <v>1</v>
      </c>
      <c r="I17" s="9">
        <f>'B16 events'!T46</f>
        <v>6</v>
      </c>
      <c r="J17" s="9">
        <f>'B16 events'!T47</f>
        <v>5</v>
      </c>
    </row>
    <row r="18" spans="2:10" x14ac:dyDescent="0.2">
      <c r="B18" s="4" t="str">
        <f>'B16 declaration and points'!A20</f>
        <v>Pole Vault</v>
      </c>
      <c r="C18" s="9">
        <f>'B16 events'!T51</f>
        <v>0</v>
      </c>
      <c r="D18" s="9">
        <f>'B16 events'!T52</f>
        <v>8</v>
      </c>
      <c r="E18" s="9">
        <f>'B16 events'!T53</f>
        <v>4</v>
      </c>
      <c r="F18" s="9">
        <f>'B16 events'!T54</f>
        <v>5</v>
      </c>
      <c r="G18" s="9">
        <f>'B16 events'!T55</f>
        <v>3</v>
      </c>
      <c r="H18" s="9">
        <f>'B16 events'!T56</f>
        <v>7</v>
      </c>
      <c r="I18" s="9">
        <f>'B16 events'!T57</f>
        <v>0</v>
      </c>
      <c r="J18" s="9">
        <f>'B16 events'!T58</f>
        <v>6</v>
      </c>
    </row>
    <row r="19" spans="2:10" x14ac:dyDescent="0.2">
      <c r="B19" s="4" t="str">
        <f>'B16 events'!A49</f>
        <v>4 x 100 m relay</v>
      </c>
      <c r="C19" s="9">
        <f>'B16 events'!F51</f>
        <v>2</v>
      </c>
      <c r="D19" s="9">
        <f>'B16 events'!F52</f>
        <v>5</v>
      </c>
      <c r="E19" s="9">
        <f>'B16 events'!F53</f>
        <v>6</v>
      </c>
      <c r="F19" s="9">
        <f>'B16 events'!F54</f>
        <v>3</v>
      </c>
      <c r="G19" s="9">
        <f>'B16 events'!F55</f>
        <v>1</v>
      </c>
      <c r="H19" s="9">
        <f>'B16 events'!F56</f>
        <v>7</v>
      </c>
      <c r="I19" s="9">
        <f>'B16 events'!F57</f>
        <v>4</v>
      </c>
      <c r="J19" s="9">
        <f>'B16 events'!F58</f>
        <v>8</v>
      </c>
    </row>
    <row r="20" spans="2:10" x14ac:dyDescent="0.2">
      <c r="B20" s="4" t="s">
        <v>34</v>
      </c>
      <c r="C20" s="9">
        <f t="shared" ref="C20:J20" si="0">SUM(C6:C19)</f>
        <v>46</v>
      </c>
      <c r="D20" s="9">
        <f t="shared" si="0"/>
        <v>67</v>
      </c>
      <c r="E20" s="9">
        <f t="shared" si="0"/>
        <v>52</v>
      </c>
      <c r="F20" s="9">
        <f t="shared" si="0"/>
        <v>71</v>
      </c>
      <c r="G20" s="9">
        <f t="shared" si="0"/>
        <v>58</v>
      </c>
      <c r="H20" s="9">
        <f t="shared" si="0"/>
        <v>69</v>
      </c>
      <c r="I20" s="9">
        <f t="shared" si="0"/>
        <v>54</v>
      </c>
      <c r="J20" s="9">
        <f t="shared" si="0"/>
        <v>84</v>
      </c>
    </row>
    <row r="21" spans="2:10" s="12" customFormat="1" x14ac:dyDescent="0.2">
      <c r="B21" s="11" t="s">
        <v>28</v>
      </c>
      <c r="C21" s="23">
        <f t="shared" ref="C21:J21" si="1">RANK(C20,$C$20:$J$20,0)</f>
        <v>8</v>
      </c>
      <c r="D21" s="23">
        <f t="shared" si="1"/>
        <v>4</v>
      </c>
      <c r="E21" s="23">
        <f t="shared" si="1"/>
        <v>7</v>
      </c>
      <c r="F21" s="23">
        <f t="shared" si="1"/>
        <v>2</v>
      </c>
      <c r="G21" s="23">
        <f t="shared" si="1"/>
        <v>5</v>
      </c>
      <c r="H21" s="23">
        <f t="shared" si="1"/>
        <v>3</v>
      </c>
      <c r="I21" s="23">
        <f t="shared" si="1"/>
        <v>6</v>
      </c>
      <c r="J21" s="23">
        <f t="shared" si="1"/>
        <v>1</v>
      </c>
    </row>
  </sheetData>
  <pageMargins left="0.77" right="0.78740157480314965" top="0.78740157480314965" bottom="0.78740157480314965" header="0.26" footer="0"/>
  <pageSetup paperSize="9" scale="78" orientation="landscape" horizontalDpi="360" verticalDpi="36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1:J20"/>
  <sheetViews>
    <sheetView workbookViewId="0">
      <selection activeCell="I38" sqref="I38"/>
    </sheetView>
  </sheetViews>
  <sheetFormatPr defaultRowHeight="12.75" x14ac:dyDescent="0.2"/>
  <cols>
    <col min="2" max="2" width="14" bestFit="1" customWidth="1"/>
    <col min="3" max="10" width="17.42578125" customWidth="1"/>
  </cols>
  <sheetData>
    <row r="1" spans="2:10" ht="23.25" x14ac:dyDescent="0.35">
      <c r="C1" s="13" t="str">
        <f>'G16 declaration and points'!D1</f>
        <v>HERTS SCHOOLS ATHLETICS FINALS 2018</v>
      </c>
    </row>
    <row r="2" spans="2:10" ht="20.25" x14ac:dyDescent="0.3">
      <c r="C2" s="14" t="str">
        <f>'G16 declaration and points'!D2</f>
        <v>Tuesday 3rd July - Jarman Park, Hemel Hempstead</v>
      </c>
    </row>
    <row r="4" spans="2:10" s="3" customFormat="1" ht="15.75" x14ac:dyDescent="0.25">
      <c r="B4" s="3" t="str">
        <f>'G16 events'!A3</f>
        <v>U16 Girls</v>
      </c>
      <c r="C4" s="3" t="s">
        <v>33</v>
      </c>
    </row>
    <row r="5" spans="2:10" x14ac:dyDescent="0.2">
      <c r="B5" s="4" t="s">
        <v>1</v>
      </c>
      <c r="C5" s="9" t="str">
        <f>'G16 declaration and points'!B4</f>
        <v>Berkhamsted</v>
      </c>
      <c r="D5" s="9" t="str">
        <f>'G16 declaration and points'!C4</f>
        <v>St Clement Danes</v>
      </c>
      <c r="E5" s="9" t="str">
        <f>'G16 declaration and points'!D4</f>
        <v>St Albans High</v>
      </c>
      <c r="F5" s="9" t="str">
        <f>'G16 declaration and points'!E4</f>
        <v>Haberdashers Girls</v>
      </c>
      <c r="G5" s="9" t="str">
        <f>'G16 declaration and points'!F4</f>
        <v>Beaumont</v>
      </c>
      <c r="H5" s="9" t="str">
        <f>'G16 declaration and points'!G4</f>
        <v>Hitchin Girls</v>
      </c>
      <c r="I5" s="9" t="str">
        <f>'G16 declaration and points'!H4</f>
        <v>Presdales</v>
      </c>
      <c r="J5" s="9" t="str">
        <f>'G16 declaration and points'!I4</f>
        <v>Royal Masonic Girls</v>
      </c>
    </row>
    <row r="6" spans="2:10" x14ac:dyDescent="0.2">
      <c r="B6" s="4" t="str">
        <f>'G16 declaration and points'!A8</f>
        <v>100 m</v>
      </c>
      <c r="C6" s="9">
        <f>'G16 events'!F7</f>
        <v>1</v>
      </c>
      <c r="D6" s="9">
        <f>'G16 events'!F8</f>
        <v>4</v>
      </c>
      <c r="E6" s="9">
        <f>'G16 events'!F9</f>
        <v>6</v>
      </c>
      <c r="F6" s="9">
        <f>'G16 events'!F10</f>
        <v>5</v>
      </c>
      <c r="G6" s="9">
        <f>'G16 events'!F11</f>
        <v>8</v>
      </c>
      <c r="H6" s="9">
        <f>'G16 events'!F12</f>
        <v>2</v>
      </c>
      <c r="I6" s="9">
        <f>'G16 events'!F13</f>
        <v>7</v>
      </c>
      <c r="J6" s="9">
        <f>'G16 events'!F14</f>
        <v>3</v>
      </c>
    </row>
    <row r="7" spans="2:10" x14ac:dyDescent="0.2">
      <c r="B7" s="4" t="str">
        <f>'G16 declaration and points'!A9</f>
        <v>200 m</v>
      </c>
      <c r="C7" s="9">
        <f>'G16 events'!M7</f>
        <v>4</v>
      </c>
      <c r="D7" s="9">
        <f>'G16 events'!M8</f>
        <v>3</v>
      </c>
      <c r="E7" s="9">
        <f>'G16 events'!M9</f>
        <v>6</v>
      </c>
      <c r="F7" s="9">
        <f>'G16 events'!M10</f>
        <v>8</v>
      </c>
      <c r="G7" s="9">
        <f>'G16 events'!M11</f>
        <v>1</v>
      </c>
      <c r="H7" s="9">
        <f>'G16 events'!M12</f>
        <v>5</v>
      </c>
      <c r="I7" s="9">
        <f>'G16 events'!M13</f>
        <v>7</v>
      </c>
      <c r="J7" s="9">
        <f>'G16 events'!M14</f>
        <v>2</v>
      </c>
    </row>
    <row r="8" spans="2:10" x14ac:dyDescent="0.2">
      <c r="B8" s="4" t="str">
        <f>'G16 declaration and points'!A10</f>
        <v>300 m</v>
      </c>
      <c r="C8" s="9">
        <f>'G16 events'!T7</f>
        <v>5</v>
      </c>
      <c r="D8" s="9">
        <f>'G16 events'!T8</f>
        <v>6</v>
      </c>
      <c r="E8" s="9">
        <f>'G16 events'!T9</f>
        <v>2</v>
      </c>
      <c r="F8" s="9">
        <f>'G16 events'!T10</f>
        <v>8</v>
      </c>
      <c r="G8" s="9">
        <f>'G16 events'!T11</f>
        <v>1</v>
      </c>
      <c r="H8" s="9">
        <f>'G16 events'!T12</f>
        <v>3</v>
      </c>
      <c r="I8" s="9">
        <f>'G16 events'!T13</f>
        <v>4</v>
      </c>
      <c r="J8" s="9">
        <f>'G16 events'!T14</f>
        <v>7</v>
      </c>
    </row>
    <row r="9" spans="2:10" x14ac:dyDescent="0.2">
      <c r="B9" s="4" t="str">
        <f>'G16 declaration and points'!A11</f>
        <v>800 m</v>
      </c>
      <c r="C9" s="9">
        <f>'G16 events'!F18</f>
        <v>2</v>
      </c>
      <c r="D9" s="9">
        <f>'G16 events'!F19</f>
        <v>3</v>
      </c>
      <c r="E9" s="9">
        <f>'G16 events'!F20</f>
        <v>5</v>
      </c>
      <c r="F9" s="9">
        <f>'G16 events'!F21</f>
        <v>6</v>
      </c>
      <c r="G9" s="9">
        <f>'G16 events'!F22</f>
        <v>4</v>
      </c>
      <c r="H9" s="9">
        <f>'G16 events'!F23</f>
        <v>8</v>
      </c>
      <c r="I9" s="9">
        <f>'G16 events'!F24</f>
        <v>0</v>
      </c>
      <c r="J9" s="9">
        <f>'G16 events'!F25</f>
        <v>7</v>
      </c>
    </row>
    <row r="10" spans="2:10" s="5" customFormat="1" x14ac:dyDescent="0.2">
      <c r="B10" s="4" t="str">
        <f>'G16 declaration and points'!A12</f>
        <v>1500 m</v>
      </c>
      <c r="C10" s="9">
        <f>'G16 events'!M18</f>
        <v>1</v>
      </c>
      <c r="D10" s="9">
        <f>'G16 events'!M19</f>
        <v>6</v>
      </c>
      <c r="E10" s="9">
        <f>'G16 events'!M20</f>
        <v>3</v>
      </c>
      <c r="F10" s="9">
        <f>'G16 events'!M21</f>
        <v>5</v>
      </c>
      <c r="G10" s="9">
        <f>'G16 events'!M22</f>
        <v>7</v>
      </c>
      <c r="H10" s="9">
        <f>'G16 events'!M23</f>
        <v>4</v>
      </c>
      <c r="I10" s="9">
        <f>'G16 events'!M24</f>
        <v>2</v>
      </c>
      <c r="J10" s="9">
        <f>'G16 events'!M25</f>
        <v>8</v>
      </c>
    </row>
    <row r="11" spans="2:10" x14ac:dyDescent="0.2">
      <c r="B11" s="4" t="str">
        <f>'G16 declaration and points'!A13</f>
        <v>Hurdles</v>
      </c>
      <c r="C11" s="9">
        <f>'G16 events'!T18</f>
        <v>8</v>
      </c>
      <c r="D11" s="9">
        <f>'G16 events'!T19</f>
        <v>6</v>
      </c>
      <c r="E11" s="9">
        <f>'G16 events'!T20</f>
        <v>3</v>
      </c>
      <c r="F11" s="9">
        <f>'G16 events'!T21</f>
        <v>0</v>
      </c>
      <c r="G11" s="9">
        <f>'G16 events'!T22</f>
        <v>4</v>
      </c>
      <c r="H11" s="9">
        <f>'G16 events'!T23</f>
        <v>0</v>
      </c>
      <c r="I11" s="9">
        <f>'G16 events'!T24</f>
        <v>7</v>
      </c>
      <c r="J11" s="9">
        <f>'G16 events'!T25</f>
        <v>5</v>
      </c>
    </row>
    <row r="12" spans="2:10" x14ac:dyDescent="0.2">
      <c r="B12" s="4" t="str">
        <f>'G16 declaration and points'!A14</f>
        <v>Long jump</v>
      </c>
      <c r="C12" s="9">
        <f>'G16 events'!F29</f>
        <v>1</v>
      </c>
      <c r="D12" s="9">
        <f>'G16 events'!F30</f>
        <v>8</v>
      </c>
      <c r="E12" s="9">
        <f>'G16 events'!F31</f>
        <v>6</v>
      </c>
      <c r="F12" s="9">
        <f>'G16 events'!F32</f>
        <v>4</v>
      </c>
      <c r="G12" s="9">
        <f>'G16 events'!F33</f>
        <v>3</v>
      </c>
      <c r="H12" s="9">
        <f>'G16 events'!F34</f>
        <v>2</v>
      </c>
      <c r="I12" s="9">
        <f>'G16 events'!F35</f>
        <v>7</v>
      </c>
      <c r="J12" s="9">
        <f>'G16 events'!F36</f>
        <v>5</v>
      </c>
    </row>
    <row r="13" spans="2:10" x14ac:dyDescent="0.2">
      <c r="B13" s="4" t="str">
        <f>'G16 declaration and points'!A15</f>
        <v>Triple jump</v>
      </c>
      <c r="C13" s="9">
        <f>'G16 events'!M29</f>
        <v>6</v>
      </c>
      <c r="D13" s="9">
        <f>'G16 events'!M30</f>
        <v>7</v>
      </c>
      <c r="E13" s="9">
        <f>'G16 events'!M31</f>
        <v>5</v>
      </c>
      <c r="F13" s="9">
        <f>'G16 events'!M32</f>
        <v>2</v>
      </c>
      <c r="G13" s="9">
        <f>'G16 events'!M33</f>
        <v>1</v>
      </c>
      <c r="H13" s="9">
        <f>'G16 events'!M34</f>
        <v>3</v>
      </c>
      <c r="I13" s="9">
        <f>'G16 events'!M35</f>
        <v>4</v>
      </c>
      <c r="J13" s="9">
        <f>'G16 events'!M36</f>
        <v>8</v>
      </c>
    </row>
    <row r="14" spans="2:10" s="5" customFormat="1" x14ac:dyDescent="0.2">
      <c r="B14" s="4" t="str">
        <f>'G16 declaration and points'!A16</f>
        <v>High jump</v>
      </c>
      <c r="C14" s="9">
        <f>'G16 events'!T29</f>
        <v>8</v>
      </c>
      <c r="D14" s="9">
        <f>'G16 events'!T30</f>
        <v>6</v>
      </c>
      <c r="E14" s="9">
        <f>'G16 events'!T31</f>
        <v>2</v>
      </c>
      <c r="F14" s="9">
        <f>'G16 events'!T32</f>
        <v>5</v>
      </c>
      <c r="G14" s="9">
        <f>'G16 events'!T33</f>
        <v>3</v>
      </c>
      <c r="H14" s="9">
        <f>'G16 events'!T34</f>
        <v>0</v>
      </c>
      <c r="I14" s="9">
        <f>'G16 events'!T35</f>
        <v>4</v>
      </c>
      <c r="J14" s="9">
        <f>'G16 events'!T36</f>
        <v>7</v>
      </c>
    </row>
    <row r="15" spans="2:10" x14ac:dyDescent="0.2">
      <c r="B15" s="4" t="str">
        <f>'G16 declaration and points'!A17</f>
        <v>Javelin</v>
      </c>
      <c r="C15" s="9">
        <f>'G16 events'!F40</f>
        <v>7</v>
      </c>
      <c r="D15" s="9">
        <f>'G16 events'!F41</f>
        <v>4</v>
      </c>
      <c r="E15" s="9">
        <f>'G16 events'!F42</f>
        <v>5</v>
      </c>
      <c r="F15" s="9">
        <f>'G16 events'!F43</f>
        <v>6</v>
      </c>
      <c r="G15" s="9">
        <f>'G16 events'!F44</f>
        <v>1</v>
      </c>
      <c r="H15" s="9">
        <f>'G16 events'!F45</f>
        <v>2</v>
      </c>
      <c r="I15" s="9">
        <f>'G16 events'!F46</f>
        <v>8</v>
      </c>
      <c r="J15" s="9">
        <f>'G16 events'!F47</f>
        <v>3</v>
      </c>
    </row>
    <row r="16" spans="2:10" x14ac:dyDescent="0.2">
      <c r="B16" s="4" t="str">
        <f>'G16 declaration and points'!A18</f>
        <v>Shot</v>
      </c>
      <c r="C16" s="9">
        <f>'G16 events'!M40</f>
        <v>7</v>
      </c>
      <c r="D16" s="9">
        <f>'G16 events'!M41</f>
        <v>2</v>
      </c>
      <c r="E16" s="9">
        <f>'G16 events'!M42</f>
        <v>6</v>
      </c>
      <c r="F16" s="9">
        <f>'G16 events'!M43</f>
        <v>5</v>
      </c>
      <c r="G16" s="9">
        <f>'G16 events'!M44</f>
        <v>1</v>
      </c>
      <c r="H16" s="9">
        <f>'G16 events'!M45</f>
        <v>3</v>
      </c>
      <c r="I16" s="9">
        <f>'G16 events'!M46</f>
        <v>8</v>
      </c>
      <c r="J16" s="9">
        <f>'G16 events'!M47</f>
        <v>4</v>
      </c>
    </row>
    <row r="17" spans="2:10" x14ac:dyDescent="0.2">
      <c r="B17" s="4" t="str">
        <f>'G16 declaration and points'!A19</f>
        <v>Discus</v>
      </c>
      <c r="C17" s="9">
        <f>'G16 events'!T40</f>
        <v>2</v>
      </c>
      <c r="D17" s="9">
        <f>'G16 events'!T41</f>
        <v>5</v>
      </c>
      <c r="E17" s="9">
        <f>'G16 events'!T42</f>
        <v>3</v>
      </c>
      <c r="F17" s="9">
        <f>'G16 events'!T43</f>
        <v>8</v>
      </c>
      <c r="G17" s="9">
        <f>'G16 events'!T44</f>
        <v>4</v>
      </c>
      <c r="H17" s="9">
        <f>'G16 events'!T45</f>
        <v>6</v>
      </c>
      <c r="I17" s="9">
        <f>'G16 events'!T46</f>
        <v>1</v>
      </c>
      <c r="J17" s="9">
        <f>'G16 events'!T47</f>
        <v>7</v>
      </c>
    </row>
    <row r="18" spans="2:10" x14ac:dyDescent="0.2">
      <c r="B18" s="4" t="str">
        <f>'G16 events'!A49</f>
        <v>4 x 100 m relay</v>
      </c>
      <c r="C18" s="9">
        <f>'G16 events'!F51</f>
        <v>3</v>
      </c>
      <c r="D18" s="9">
        <f>'G16 events'!F52</f>
        <v>5</v>
      </c>
      <c r="E18" s="9">
        <f>'G16 events'!F53</f>
        <v>6</v>
      </c>
      <c r="F18" s="9">
        <f>'G16 events'!F54</f>
        <v>8</v>
      </c>
      <c r="G18" s="9">
        <f>'G16 events'!F55</f>
        <v>2</v>
      </c>
      <c r="H18" s="9">
        <f>'G16 events'!F56</f>
        <v>4</v>
      </c>
      <c r="I18" s="9">
        <f>'G16 events'!F57</f>
        <v>7</v>
      </c>
      <c r="J18" s="9">
        <f>'G16 events'!F58</f>
        <v>1</v>
      </c>
    </row>
    <row r="19" spans="2:10" x14ac:dyDescent="0.2">
      <c r="B19" s="4" t="s">
        <v>34</v>
      </c>
      <c r="C19" s="9">
        <f t="shared" ref="C19:J19" si="0">SUM(C6:C18)</f>
        <v>55</v>
      </c>
      <c r="D19" s="9">
        <f t="shared" si="0"/>
        <v>65</v>
      </c>
      <c r="E19" s="9">
        <f t="shared" si="0"/>
        <v>58</v>
      </c>
      <c r="F19" s="9">
        <f t="shared" si="0"/>
        <v>70</v>
      </c>
      <c r="G19" s="9">
        <f t="shared" si="0"/>
        <v>40</v>
      </c>
      <c r="H19" s="9">
        <f t="shared" si="0"/>
        <v>42</v>
      </c>
      <c r="I19" s="9">
        <f t="shared" si="0"/>
        <v>66</v>
      </c>
      <c r="J19" s="9">
        <f t="shared" si="0"/>
        <v>67</v>
      </c>
    </row>
    <row r="20" spans="2:10" s="12" customFormat="1" x14ac:dyDescent="0.2">
      <c r="B20" s="11" t="s">
        <v>28</v>
      </c>
      <c r="C20" s="23">
        <f>RANK(C19,$C$19:$J$19,0)</f>
        <v>6</v>
      </c>
      <c r="D20" s="23">
        <f t="shared" ref="D20:J20" si="1">RANK(D19,$C$19:$J$19,0)</f>
        <v>4</v>
      </c>
      <c r="E20" s="23">
        <f t="shared" si="1"/>
        <v>5</v>
      </c>
      <c r="F20" s="23">
        <f t="shared" si="1"/>
        <v>1</v>
      </c>
      <c r="G20" s="23">
        <f t="shared" si="1"/>
        <v>8</v>
      </c>
      <c r="H20" s="23">
        <f t="shared" si="1"/>
        <v>7</v>
      </c>
      <c r="I20" s="23">
        <f t="shared" si="1"/>
        <v>3</v>
      </c>
      <c r="J20" s="23">
        <f t="shared" si="1"/>
        <v>2</v>
      </c>
    </row>
  </sheetData>
  <phoneticPr fontId="0" type="noConversion"/>
  <pageMargins left="0.77" right="0.78740157480314965" top="0.78740157480314965" bottom="0.78740157480314965" header="0.26" footer="0"/>
  <pageSetup paperSize="9" scale="75" orientation="landscape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  <pageSetUpPr fitToPage="1"/>
  </sheetPr>
  <dimension ref="A1:T58"/>
  <sheetViews>
    <sheetView zoomScale="73" zoomScaleNormal="73" workbookViewId="0">
      <selection activeCell="H32" sqref="H32"/>
    </sheetView>
  </sheetViews>
  <sheetFormatPr defaultRowHeight="12.75" x14ac:dyDescent="0.2"/>
  <cols>
    <col min="1" max="1" width="20.42578125" bestFit="1" customWidth="1"/>
    <col min="2" max="2" width="11.85546875" style="19" customWidth="1"/>
    <col min="3" max="3" width="15.42578125" customWidth="1"/>
    <col min="8" max="8" width="16.7109375" customWidth="1"/>
    <col min="9" max="9" width="9.140625" style="19" customWidth="1"/>
    <col min="10" max="10" width="16.140625" bestFit="1" customWidth="1"/>
    <col min="15" max="15" width="16" customWidth="1"/>
    <col min="16" max="16" width="9.140625" style="19" customWidth="1"/>
    <col min="17" max="17" width="16.140625" bestFit="1" customWidth="1"/>
  </cols>
  <sheetData>
    <row r="1" spans="1:20" ht="23.25" x14ac:dyDescent="0.35">
      <c r="H1" s="13" t="str">
        <f>'G14 declaration and points'!D1</f>
        <v>HERTS SCHOOLS ATHLETICS FINALS 2018</v>
      </c>
      <c r="I1" s="20"/>
    </row>
    <row r="2" spans="1:20" ht="20.25" x14ac:dyDescent="0.3">
      <c r="H2" s="14" t="str">
        <f>'G14 declaration and points'!D2</f>
        <v>Tuesday 3rd July - Jarman Park, Hemel Hempstead</v>
      </c>
    </row>
    <row r="3" spans="1:20" ht="20.25" x14ac:dyDescent="0.3">
      <c r="A3" s="10" t="str">
        <f>'G14 declaration and points'!B6</f>
        <v>U14 Girls</v>
      </c>
      <c r="B3" s="24" t="s">
        <v>36</v>
      </c>
      <c r="C3" s="3"/>
    </row>
    <row r="5" spans="1:20" x14ac:dyDescent="0.2">
      <c r="A5" s="2" t="str">
        <f>'G14 declaration and points'!A8</f>
        <v>100 m</v>
      </c>
      <c r="H5" s="2" t="str">
        <f>'G14 declaration and points'!A9</f>
        <v>200 m</v>
      </c>
      <c r="O5" s="2" t="s">
        <v>38</v>
      </c>
    </row>
    <row r="6" spans="1:20" x14ac:dyDescent="0.2">
      <c r="A6" s="4" t="s">
        <v>26</v>
      </c>
      <c r="B6" s="9" t="s">
        <v>4</v>
      </c>
      <c r="C6" s="4" t="s">
        <v>1</v>
      </c>
      <c r="D6" s="4" t="s">
        <v>27</v>
      </c>
      <c r="E6" s="4" t="s">
        <v>28</v>
      </c>
      <c r="F6" s="4" t="s">
        <v>29</v>
      </c>
      <c r="H6" s="4" t="s">
        <v>26</v>
      </c>
      <c r="I6" s="9" t="s">
        <v>4</v>
      </c>
      <c r="J6" s="4" t="s">
        <v>1</v>
      </c>
      <c r="K6" s="4" t="s">
        <v>27</v>
      </c>
      <c r="L6" s="4" t="s">
        <v>28</v>
      </c>
      <c r="M6" s="4" t="s">
        <v>29</v>
      </c>
      <c r="O6" s="4" t="s">
        <v>26</v>
      </c>
      <c r="P6" s="9" t="s">
        <v>4</v>
      </c>
      <c r="Q6" s="4" t="s">
        <v>1</v>
      </c>
      <c r="R6" s="4" t="s">
        <v>27</v>
      </c>
      <c r="S6" s="4" t="s">
        <v>28</v>
      </c>
      <c r="T6" s="4" t="s">
        <v>29</v>
      </c>
    </row>
    <row r="7" spans="1:20" x14ac:dyDescent="0.2">
      <c r="A7" s="4" t="str">
        <f>'G14 declaration and points'!B8</f>
        <v>Z.Wightman</v>
      </c>
      <c r="B7" s="9">
        <f>'G14 declaration and points'!B7</f>
        <v>5</v>
      </c>
      <c r="C7" s="4" t="str">
        <f>'G14 declaration and points'!B5</f>
        <v>Berkhamsted</v>
      </c>
      <c r="D7" s="16">
        <v>14</v>
      </c>
      <c r="E7" s="34">
        <f t="shared" ref="E7:E14" si="0">IF(D7="",9,RANK(D7,$D$7:$D$14,1))</f>
        <v>5</v>
      </c>
      <c r="F7" s="9">
        <f>IF(E7=1,'G14 declaration and points'!$B$21,IF(E7=2,'G14 declaration and points'!$C$21,IF(E7=3,'G14 declaration and points'!$D$21,IF(E7=4,'G14 declaration and points'!$E$21,IF(E7=5,'G14 declaration and points'!$F$21,IF(E7=6,'G14 declaration and points'!$G$21,IF(E7=7,'G14 declaration and points'!$H$21,IF(E7=8,'G14 declaration and points'!$I$21,))))))))</f>
        <v>4</v>
      </c>
      <c r="H7" s="4" t="str">
        <f>'G14 declaration and points'!B9</f>
        <v>G.Palmer</v>
      </c>
      <c r="I7" s="9">
        <f>'G14 declaration and points'!B7</f>
        <v>5</v>
      </c>
      <c r="J7" s="4" t="str">
        <f>'G14 declaration and points'!B5</f>
        <v>Berkhamsted</v>
      </c>
      <c r="K7" s="16">
        <v>28.2</v>
      </c>
      <c r="L7" s="34">
        <f t="shared" ref="L7:L14" si="1">IF(K7="",9,RANK(K7,$K$7:$K$14,1))</f>
        <v>2</v>
      </c>
      <c r="M7" s="9">
        <f>IF(L7=1,'G14 declaration and points'!$B$21,IF(L7=2,'G14 declaration and points'!$C$21,IF(L7=3,'G14 declaration and points'!$D$21,IF(L7=4,'G14 declaration and points'!$E$21,IF(L7=5,'G14 declaration and points'!$F$21,IF(L7=6,'G14 declaration and points'!$G$21,IF(L7=7,'G14 declaration and points'!$H$21,IF(L7=8,'G14 declaration and points'!$I$21,))))))))</f>
        <v>7</v>
      </c>
      <c r="O7" s="4" t="str">
        <f>'G14 declaration and points'!B10</f>
        <v>I.Chapman</v>
      </c>
      <c r="P7" s="9">
        <f>'G14 declaration and points'!B7</f>
        <v>5</v>
      </c>
      <c r="Q7" s="4" t="str">
        <f>'G14 declaration and points'!B5</f>
        <v>Berkhamsted</v>
      </c>
      <c r="R7" s="16">
        <v>46.6</v>
      </c>
      <c r="S7" s="34">
        <v>3</v>
      </c>
      <c r="T7" s="9">
        <f>IF(S7=1,'G14 declaration and points'!$B$21,IF(S7=2,'G14 declaration and points'!$C$21,IF(S7=3,'G14 declaration and points'!$D$21,IF(S7=4,'G14 declaration and points'!$E$21,IF(S7=5,'G14 declaration and points'!$F$21,IF(S7=6,'G14 declaration and points'!$G$21,IF(S7=7,'G14 declaration and points'!$H$21,IF(S7=8,'G14 declaration and points'!$I$21,))))))))</f>
        <v>6</v>
      </c>
    </row>
    <row r="8" spans="1:20" x14ac:dyDescent="0.2">
      <c r="A8" s="4" t="str">
        <f>'G14 declaration and points'!C8</f>
        <v>M. Heigold</v>
      </c>
      <c r="B8" s="9">
        <f>'G14 declaration and points'!C7</f>
        <v>12</v>
      </c>
      <c r="C8" s="4" t="str">
        <f>'G14 declaration and points'!C5</f>
        <v>Roundwood</v>
      </c>
      <c r="D8" s="16">
        <v>14.41</v>
      </c>
      <c r="E8" s="34">
        <f t="shared" si="0"/>
        <v>8</v>
      </c>
      <c r="F8" s="9">
        <f>IF(E8=1,'G14 declaration and points'!$B$21,IF(E8=2,'G14 declaration and points'!$C$21,IF(E8=3,'G14 declaration and points'!$D$21,IF(E8=4,'G14 declaration and points'!$E$21,IF(E8=5,'G14 declaration and points'!$F$21,IF(E8=6,'G14 declaration and points'!$G$21,IF(E8=7,'G14 declaration and points'!$H$21,IF(E8=8,'G14 declaration and points'!$I$21,))))))))</f>
        <v>1</v>
      </c>
      <c r="H8" s="4" t="str">
        <f>'G14 declaration and points'!C9</f>
        <v>E. Rutherford</v>
      </c>
      <c r="I8" s="9">
        <f>'G14 declaration and points'!C7</f>
        <v>12</v>
      </c>
      <c r="J8" s="4" t="str">
        <f>'G14 declaration and points'!C5</f>
        <v>Roundwood</v>
      </c>
      <c r="K8" s="16">
        <v>29.9</v>
      </c>
      <c r="L8" s="34">
        <f t="shared" si="1"/>
        <v>6</v>
      </c>
      <c r="M8" s="9">
        <f>IF(L8=1,'G14 declaration and points'!$B$21,IF(L8=2,'G14 declaration and points'!$C$21,IF(L8=3,'G14 declaration and points'!$D$21,IF(L8=4,'G14 declaration and points'!$E$21,IF(L8=5,'G14 declaration and points'!$F$21,IF(L8=6,'G14 declaration and points'!$G$21,IF(L8=7,'G14 declaration and points'!$H$21,IF(L8=8,'G14 declaration and points'!$I$21,))))))))</f>
        <v>3</v>
      </c>
      <c r="O8" s="4" t="str">
        <f>'G14 declaration and points'!C10</f>
        <v>M. Curtis</v>
      </c>
      <c r="P8" s="9">
        <f>'G14 declaration and points'!C7</f>
        <v>12</v>
      </c>
      <c r="Q8" s="4" t="str">
        <f>'G14 declaration and points'!C5</f>
        <v>Roundwood</v>
      </c>
      <c r="R8" s="16">
        <v>48.1</v>
      </c>
      <c r="S8" s="34">
        <v>5</v>
      </c>
      <c r="T8" s="9">
        <f>IF(S8=1,'G14 declaration and points'!$B$21,IF(S8=2,'G14 declaration and points'!$C$21,IF(S8=3,'G14 declaration and points'!$D$21,IF(S8=4,'G14 declaration and points'!$E$21,IF(S8=5,'G14 declaration and points'!$F$21,IF(S8=6,'G14 declaration and points'!$G$21,IF(S8=7,'G14 declaration and points'!$H$21,IF(S8=8,'G14 declaration and points'!$I$21,))))))))</f>
        <v>4</v>
      </c>
    </row>
    <row r="9" spans="1:20" x14ac:dyDescent="0.2">
      <c r="A9" s="4" t="str">
        <f>'G14 declaration and points'!D8</f>
        <v>Peers L</v>
      </c>
      <c r="B9" s="9">
        <f>'G14 declaration and points'!D7</f>
        <v>20</v>
      </c>
      <c r="C9" s="4" t="str">
        <f>'G14 declaration and points'!D5</f>
        <v>Bishops Hatfield</v>
      </c>
      <c r="D9" s="16">
        <v>13.6</v>
      </c>
      <c r="E9" s="34">
        <f t="shared" si="0"/>
        <v>3</v>
      </c>
      <c r="F9" s="9">
        <f>IF(E9=1,'G14 declaration and points'!$B$21,IF(E9=2,'G14 declaration and points'!$C$21,IF(E9=3,'G14 declaration and points'!$D$21,IF(E9=4,'G14 declaration and points'!$E$21,IF(E9=5,'G14 declaration and points'!$F$21,IF(E9=6,'G14 declaration and points'!$G$21,IF(E9=7,'G14 declaration and points'!$H$21,IF(E9=8,'G14 declaration and points'!$I$21,))))))))</f>
        <v>6</v>
      </c>
      <c r="H9" s="4" t="str">
        <f>'G14 declaration and points'!D9</f>
        <v>Marshall L</v>
      </c>
      <c r="I9" s="9">
        <f>'G14 declaration and points'!D7</f>
        <v>20</v>
      </c>
      <c r="J9" s="4" t="str">
        <f>'G14 declaration and points'!D5</f>
        <v>Bishops Hatfield</v>
      </c>
      <c r="K9" s="16">
        <v>31.3</v>
      </c>
      <c r="L9" s="34">
        <f t="shared" si="1"/>
        <v>8</v>
      </c>
      <c r="M9" s="9">
        <f>IF(L9=1,'G14 declaration and points'!$B$21,IF(L9=2,'G14 declaration and points'!$C$21,IF(L9=3,'G14 declaration and points'!$D$21,IF(L9=4,'G14 declaration and points'!$E$21,IF(L9=5,'G14 declaration and points'!$F$21,IF(L9=6,'G14 declaration and points'!$G$21,IF(L9=7,'G14 declaration and points'!$H$21,IF(L9=8,'G14 declaration and points'!$I$21,))))))))</f>
        <v>1</v>
      </c>
      <c r="O9" s="4" t="str">
        <f>'G14 declaration and points'!D10</f>
        <v>Ayoola E</v>
      </c>
      <c r="P9" s="9">
        <f>'G14 declaration and points'!D7</f>
        <v>20</v>
      </c>
      <c r="Q9" s="4" t="str">
        <f>'G14 declaration and points'!D5</f>
        <v>Bishops Hatfield</v>
      </c>
      <c r="R9" s="16">
        <v>48.5</v>
      </c>
      <c r="S9" s="34">
        <v>6</v>
      </c>
      <c r="T9" s="9">
        <f>IF(S9=1,'G14 declaration and points'!$B$21,IF(S9=2,'G14 declaration and points'!$C$21,IF(S9=3,'G14 declaration and points'!$D$21,IF(S9=4,'G14 declaration and points'!$E$21,IF(S9=5,'G14 declaration and points'!$F$21,IF(S9=6,'G14 declaration and points'!$G$21,IF(S9=7,'G14 declaration and points'!$H$21,IF(S9=8,'G14 declaration and points'!$I$21,))))))))</f>
        <v>3</v>
      </c>
    </row>
    <row r="10" spans="1:20" x14ac:dyDescent="0.2">
      <c r="A10" s="4" t="str">
        <f>'G14 declaration and points'!E8</f>
        <v>S Gammell</v>
      </c>
      <c r="B10" s="9">
        <f>'G14 declaration and points'!E7</f>
        <v>26</v>
      </c>
      <c r="C10" s="4" t="str">
        <f>'G14 declaration and points'!E5</f>
        <v>Clement Danes</v>
      </c>
      <c r="D10" s="16">
        <v>13.4</v>
      </c>
      <c r="E10" s="34">
        <f t="shared" si="0"/>
        <v>2</v>
      </c>
      <c r="F10" s="9">
        <f>IF(E10=1,'G14 declaration and points'!$B$21,IF(E10=2,'G14 declaration and points'!$C$21,IF(E10=3,'G14 declaration and points'!$D$21,IF(E10=4,'G14 declaration and points'!$E$21,IF(E10=5,'G14 declaration and points'!$F$21,IF(E10=6,'G14 declaration and points'!$G$21,IF(E10=7,'G14 declaration and points'!$H$21,IF(E10=8,'G14 declaration and points'!$I$21,))))))))</f>
        <v>7</v>
      </c>
      <c r="H10" s="4" t="str">
        <f>'G14 declaration and points'!E9</f>
        <v>J Van Der Veen</v>
      </c>
      <c r="I10" s="9">
        <f>'G14 declaration and points'!E7</f>
        <v>26</v>
      </c>
      <c r="J10" s="4" t="str">
        <f>'G14 declaration and points'!E5</f>
        <v>Clement Danes</v>
      </c>
      <c r="K10" s="16">
        <v>31.1</v>
      </c>
      <c r="L10" s="34">
        <f t="shared" si="1"/>
        <v>7</v>
      </c>
      <c r="M10" s="9">
        <f>IF(L10=1,'G14 declaration and points'!$B$21,IF(L10=2,'G14 declaration and points'!$C$21,IF(L10=3,'G14 declaration and points'!$D$21,IF(L10=4,'G14 declaration and points'!$E$21,IF(L10=5,'G14 declaration and points'!$F$21,IF(L10=6,'G14 declaration and points'!$G$21,IF(L10=7,'G14 declaration and points'!$H$21,IF(L10=8,'G14 declaration and points'!$I$21,))))))))</f>
        <v>2</v>
      </c>
      <c r="O10" s="4" t="str">
        <f>'G14 declaration and points'!E10</f>
        <v>C Mackintosh-Gera</v>
      </c>
      <c r="P10" s="9">
        <f>'G14 declaration and points'!E7</f>
        <v>26</v>
      </c>
      <c r="Q10" s="4" t="str">
        <f>'G14 declaration and points'!E5</f>
        <v>Clement Danes</v>
      </c>
      <c r="R10" s="16">
        <v>50.2</v>
      </c>
      <c r="S10" s="34">
        <v>8</v>
      </c>
      <c r="T10" s="9">
        <f>IF(S10=1,'G14 declaration and points'!$B$21,IF(S10=2,'G14 declaration and points'!$C$21,IF(S10=3,'G14 declaration and points'!$D$21,IF(S10=4,'G14 declaration and points'!$E$21,IF(S10=5,'G14 declaration and points'!$F$21,IF(S10=6,'G14 declaration and points'!$G$21,IF(S10=7,'G14 declaration and points'!$H$21,IF(S10=8,'G14 declaration and points'!$I$21,))))))))</f>
        <v>1</v>
      </c>
    </row>
    <row r="11" spans="1:20" x14ac:dyDescent="0.2">
      <c r="A11" s="4" t="str">
        <f>'G14 declaration and points'!F8</f>
        <v>H Baker</v>
      </c>
      <c r="B11" s="9">
        <f>'G14 declaration and points'!F7</f>
        <v>41</v>
      </c>
      <c r="C11" s="4" t="str">
        <f>'G14 declaration and points'!F5</f>
        <v>Alice Owens</v>
      </c>
      <c r="D11" s="16">
        <v>13.9</v>
      </c>
      <c r="E11" s="34">
        <f t="shared" si="0"/>
        <v>4</v>
      </c>
      <c r="F11" s="9">
        <f>IF(E11=1,'G14 declaration and points'!$B$21,IF(E11=2,'G14 declaration and points'!$C$21,IF(E11=3,'G14 declaration and points'!$D$21,IF(E11=4,'G14 declaration and points'!$E$21,IF(E11=5,'G14 declaration and points'!$F$21,IF(E11=6,'G14 declaration and points'!$G$21,IF(E11=7,'G14 declaration and points'!$H$21,IF(E11=8,'G14 declaration and points'!$I$21,))))))))</f>
        <v>5</v>
      </c>
      <c r="H11" s="4" t="str">
        <f>'G14 declaration and points'!F9</f>
        <v>A.Walters</v>
      </c>
      <c r="I11" s="9">
        <f>'G14 declaration and points'!F7</f>
        <v>41</v>
      </c>
      <c r="J11" s="4" t="str">
        <f>'G14 declaration and points'!F5</f>
        <v>Alice Owens</v>
      </c>
      <c r="K11" s="16">
        <v>29.11</v>
      </c>
      <c r="L11" s="34">
        <f t="shared" si="1"/>
        <v>5</v>
      </c>
      <c r="M11" s="9">
        <f>IF(L11=1,'G14 declaration and points'!$B$21,IF(L11=2,'G14 declaration and points'!$C$21,IF(L11=3,'G14 declaration and points'!$D$21,IF(L11=4,'G14 declaration and points'!$E$21,IF(L11=5,'G14 declaration and points'!$F$21,IF(L11=6,'G14 declaration and points'!$G$21,IF(L11=7,'G14 declaration and points'!$H$21,IF(L11=8,'G14 declaration and points'!$I$21,))))))))</f>
        <v>4</v>
      </c>
      <c r="O11" s="4" t="str">
        <f>'G14 declaration and points'!F10</f>
        <v>R.Keohane</v>
      </c>
      <c r="P11" s="9">
        <f>'G14 declaration and points'!F7</f>
        <v>41</v>
      </c>
      <c r="Q11" s="4" t="str">
        <f>'G14 declaration and points'!F5</f>
        <v>Alice Owens</v>
      </c>
      <c r="R11" s="16">
        <v>47.4</v>
      </c>
      <c r="S11" s="34">
        <v>4</v>
      </c>
      <c r="T11" s="9">
        <f>IF(S11=1,'G14 declaration and points'!$B$21,IF(S11=2,'G14 declaration and points'!$C$21,IF(S11=3,'G14 declaration and points'!$D$21,IF(S11=4,'G14 declaration and points'!$E$21,IF(S11=5,'G14 declaration and points'!$F$21,IF(S11=6,'G14 declaration and points'!$G$21,IF(S11=7,'G14 declaration and points'!$H$21,IF(S11=8,'G14 declaration and points'!$I$21,))))))))</f>
        <v>5</v>
      </c>
    </row>
    <row r="12" spans="1:20" x14ac:dyDescent="0.2">
      <c r="A12" s="4" t="str">
        <f>'G14 declaration and points'!G8</f>
        <v>Loubenski M</v>
      </c>
      <c r="B12" s="9">
        <f>'G14 declaration and points'!G7</f>
        <v>45</v>
      </c>
      <c r="C12" s="4" t="str">
        <f>'G14 declaration and points'!G5</f>
        <v>Habs</v>
      </c>
      <c r="D12" s="16">
        <v>14.1</v>
      </c>
      <c r="E12" s="34">
        <f t="shared" si="0"/>
        <v>6</v>
      </c>
      <c r="F12" s="9">
        <f>IF(E12=1,'G14 declaration and points'!$B$21,IF(E12=2,'G14 declaration and points'!$C$21,IF(E12=3,'G14 declaration and points'!$D$21,IF(E12=4,'G14 declaration and points'!$E$21,IF(E12=5,'G14 declaration and points'!$F$21,IF(E12=6,'G14 declaration and points'!$G$21,IF(E12=7,'G14 declaration and points'!$H$21,IF(E12=8,'G14 declaration and points'!$I$21,))))))))</f>
        <v>3</v>
      </c>
      <c r="H12" s="4" t="str">
        <f>'G14 declaration and points'!G9</f>
        <v>Noordin H</v>
      </c>
      <c r="I12" s="9">
        <f>'G14 declaration and points'!G7</f>
        <v>45</v>
      </c>
      <c r="J12" s="4" t="str">
        <f>'G14 declaration and points'!G5</f>
        <v>Habs</v>
      </c>
      <c r="K12" s="16">
        <v>29.1</v>
      </c>
      <c r="L12" s="34">
        <f t="shared" si="1"/>
        <v>4</v>
      </c>
      <c r="M12" s="9">
        <f>IF(L12=1,'G14 declaration and points'!$B$21,IF(L12=2,'G14 declaration and points'!$C$21,IF(L12=3,'G14 declaration and points'!$D$21,IF(L12=4,'G14 declaration and points'!$E$21,IF(L12=5,'G14 declaration and points'!$F$21,IF(L12=6,'G14 declaration and points'!$G$21,IF(L12=7,'G14 declaration and points'!$H$21,IF(L12=8,'G14 declaration and points'!$I$21,))))))))</f>
        <v>5</v>
      </c>
      <c r="O12" s="4" t="str">
        <f>'G14 declaration and points'!G10</f>
        <v>Kulkarni S</v>
      </c>
      <c r="P12" s="9">
        <f>'G14 declaration and points'!G7</f>
        <v>45</v>
      </c>
      <c r="Q12" s="4" t="str">
        <f>'G14 declaration and points'!G5</f>
        <v>Habs</v>
      </c>
      <c r="R12" s="16">
        <v>48.7</v>
      </c>
      <c r="S12" s="34">
        <v>7</v>
      </c>
      <c r="T12" s="9">
        <f>IF(S12=1,'G14 declaration and points'!$B$21,IF(S12=2,'G14 declaration and points'!$C$21,IF(S12=3,'G14 declaration and points'!$D$21,IF(S12=4,'G14 declaration and points'!$E$21,IF(S12=5,'G14 declaration and points'!$F$21,IF(S12=6,'G14 declaration and points'!$G$21,IF(S12=7,'G14 declaration and points'!$H$21,IF(S12=8,'G14 declaration and points'!$I$21,))))))))</f>
        <v>2</v>
      </c>
    </row>
    <row r="13" spans="1:20" x14ac:dyDescent="0.2">
      <c r="A13" s="4" t="str">
        <f>'G14 declaration and points'!H8</f>
        <v>Gaskins E</v>
      </c>
      <c r="B13" s="9">
        <f>'G14 declaration and points'!H7</f>
        <v>47</v>
      </c>
      <c r="C13" s="4" t="str">
        <f>'G14 declaration and points'!H5</f>
        <v>Hitchin</v>
      </c>
      <c r="D13" s="16">
        <v>14.4</v>
      </c>
      <c r="E13" s="34">
        <f t="shared" si="0"/>
        <v>7</v>
      </c>
      <c r="F13" s="9">
        <f>IF(E13=1,'G14 declaration and points'!$B$21,IF(E13=2,'G14 declaration and points'!$C$21,IF(E13=3,'G14 declaration and points'!$D$21,IF(E13=4,'G14 declaration and points'!$E$21,IF(E13=5,'G14 declaration and points'!$F$21,IF(E13=6,'G14 declaration and points'!$G$21,IF(E13=7,'G14 declaration and points'!$H$21,IF(E13=8,'G14 declaration and points'!$I$21,))))))))</f>
        <v>2</v>
      </c>
      <c r="H13" s="4" t="str">
        <f>'G14 declaration and points'!H9</f>
        <v>Gittens A</v>
      </c>
      <c r="I13" s="9">
        <f>'G14 declaration and points'!H7</f>
        <v>47</v>
      </c>
      <c r="J13" s="4" t="str">
        <f>'G14 declaration and points'!H5</f>
        <v>Hitchin</v>
      </c>
      <c r="K13" s="16">
        <v>28.3</v>
      </c>
      <c r="L13" s="34">
        <f t="shared" si="1"/>
        <v>3</v>
      </c>
      <c r="M13" s="9">
        <f>IF(L13=1,'G14 declaration and points'!$B$21,IF(L13=2,'G14 declaration and points'!$C$21,IF(L13=3,'G14 declaration and points'!$D$21,IF(L13=4,'G14 declaration and points'!$E$21,IF(L13=5,'G14 declaration and points'!$F$21,IF(L13=6,'G14 declaration and points'!$G$21,IF(L13=7,'G14 declaration and points'!$H$21,IF(L13=8,'G14 declaration and points'!$I$21,))))))))</f>
        <v>6</v>
      </c>
      <c r="O13" s="4" t="str">
        <f>'G14 declaration and points'!H10</f>
        <v>Day N</v>
      </c>
      <c r="P13" s="9">
        <f>'G14 declaration and points'!H7</f>
        <v>47</v>
      </c>
      <c r="Q13" s="4" t="str">
        <f>'G14 declaration and points'!H5</f>
        <v>Hitchin</v>
      </c>
      <c r="R13" s="16">
        <v>44</v>
      </c>
      <c r="S13" s="34">
        <v>1</v>
      </c>
      <c r="T13" s="9">
        <f>IF(S13=1,'G14 declaration and points'!$B$21,IF(S13=2,'G14 declaration and points'!$C$21,IF(S13=3,'G14 declaration and points'!$D$21,IF(S13=4,'G14 declaration and points'!$E$21,IF(S13=5,'G14 declaration and points'!$F$21,IF(S13=6,'G14 declaration and points'!$G$21,IF(S13=7,'G14 declaration and points'!$H$21,IF(S13=8,'G14 declaration and points'!$I$21,))))))))</f>
        <v>8</v>
      </c>
    </row>
    <row r="14" spans="1:20" x14ac:dyDescent="0.2">
      <c r="A14" s="4" t="str">
        <f>'G14 declaration and points'!I8</f>
        <v>Williamson K</v>
      </c>
      <c r="B14" s="9">
        <f>'G14 declaration and points'!I7</f>
        <v>65</v>
      </c>
      <c r="C14" s="4" t="str">
        <f>'G14 declaration and points'!I5</f>
        <v>Knights Templar</v>
      </c>
      <c r="D14" s="16">
        <v>13</v>
      </c>
      <c r="E14" s="34">
        <f t="shared" si="0"/>
        <v>1</v>
      </c>
      <c r="F14" s="9">
        <f>IF(E14=1,'G14 declaration and points'!$B$21,IF(E14=2,'G14 declaration and points'!$C$21,IF(E14=3,'G14 declaration and points'!$D$21,IF(E14=4,'G14 declaration and points'!$E$21,IF(E14=5,'G14 declaration and points'!$F$21,IF(E14=6,'G14 declaration and points'!$G$21,IF(E14=7,'G14 declaration and points'!$H$21,IF(E14=8,'G14 declaration and points'!$I$21,))))))))</f>
        <v>8</v>
      </c>
      <c r="H14" s="4" t="str">
        <f>'G14 declaration and points'!I9</f>
        <v>Clarke B</v>
      </c>
      <c r="I14" s="9">
        <f>'G14 declaration and points'!I7</f>
        <v>65</v>
      </c>
      <c r="J14" s="4" t="str">
        <f>'G14 declaration and points'!I5</f>
        <v>Knights Templar</v>
      </c>
      <c r="K14" s="16">
        <v>27.6</v>
      </c>
      <c r="L14" s="34">
        <f t="shared" si="1"/>
        <v>1</v>
      </c>
      <c r="M14" s="9">
        <f>IF(L14=1,'G14 declaration and points'!$B$21,IF(L14=2,'G14 declaration and points'!$C$21,IF(L14=3,'G14 declaration and points'!$D$21,IF(L14=4,'G14 declaration and points'!$E$21,IF(L14=5,'G14 declaration and points'!$F$21,IF(L14=6,'G14 declaration and points'!$G$21,IF(L14=7,'G14 declaration and points'!$H$21,IF(L14=8,'G14 declaration and points'!$I$21,))))))))</f>
        <v>8</v>
      </c>
      <c r="O14" s="4" t="str">
        <f>'G14 declaration and points'!I10</f>
        <v>Geere I</v>
      </c>
      <c r="P14" s="9">
        <f>'G14 declaration and points'!I7</f>
        <v>65</v>
      </c>
      <c r="Q14" s="4" t="str">
        <f>'G14 declaration and points'!I5</f>
        <v>Knights Templar</v>
      </c>
      <c r="R14" s="16">
        <v>44.6</v>
      </c>
      <c r="S14" s="34">
        <v>2</v>
      </c>
      <c r="T14" s="9">
        <f>IF(S14=1,'G14 declaration and points'!$B$21,IF(S14=2,'G14 declaration and points'!$C$21,IF(S14=3,'G14 declaration and points'!$D$21,IF(S14=4,'G14 declaration and points'!$E$21,IF(S14=5,'G14 declaration and points'!$F$21,IF(S14=6,'G14 declaration and points'!$G$21,IF(S14=7,'G14 declaration and points'!$H$21,IF(S14=8,'G14 declaration and points'!$I$21,))))))))</f>
        <v>7</v>
      </c>
    </row>
    <row r="15" spans="1:20" x14ac:dyDescent="0.2">
      <c r="E15" s="38"/>
      <c r="L15" s="38"/>
      <c r="O15" s="5"/>
      <c r="P15" s="21"/>
      <c r="Q15" s="5"/>
      <c r="R15" s="40"/>
      <c r="S15" s="38"/>
      <c r="T15" s="5"/>
    </row>
    <row r="16" spans="1:20" x14ac:dyDescent="0.2">
      <c r="A16" s="2" t="str">
        <f>'G14 declaration and points'!A11</f>
        <v>800 m</v>
      </c>
      <c r="H16" s="2" t="str">
        <f>'G14 declaration and points'!A12</f>
        <v>1500 m</v>
      </c>
      <c r="O16" s="2" t="str">
        <f>'G14 declaration and points'!A13</f>
        <v>Hurdles</v>
      </c>
    </row>
    <row r="17" spans="1:20" x14ac:dyDescent="0.2">
      <c r="A17" s="4" t="s">
        <v>26</v>
      </c>
      <c r="B17" s="9" t="s">
        <v>4</v>
      </c>
      <c r="C17" s="4" t="s">
        <v>1</v>
      </c>
      <c r="D17" s="4" t="s">
        <v>27</v>
      </c>
      <c r="E17" s="4" t="s">
        <v>28</v>
      </c>
      <c r="F17" s="4" t="s">
        <v>29</v>
      </c>
      <c r="H17" s="4" t="s">
        <v>26</v>
      </c>
      <c r="I17" s="9" t="s">
        <v>4</v>
      </c>
      <c r="J17" s="4" t="s">
        <v>1</v>
      </c>
      <c r="K17" s="4" t="s">
        <v>27</v>
      </c>
      <c r="L17" s="4" t="s">
        <v>28</v>
      </c>
      <c r="M17" s="4" t="s">
        <v>29</v>
      </c>
      <c r="O17" s="4" t="s">
        <v>26</v>
      </c>
      <c r="P17" s="9" t="s">
        <v>4</v>
      </c>
      <c r="Q17" s="4" t="s">
        <v>1</v>
      </c>
      <c r="R17" s="4" t="s">
        <v>27</v>
      </c>
      <c r="S17" s="4" t="s">
        <v>28</v>
      </c>
      <c r="T17" s="4" t="s">
        <v>29</v>
      </c>
    </row>
    <row r="18" spans="1:20" x14ac:dyDescent="0.2">
      <c r="A18" s="4" t="str">
        <f>'G14 declaration and points'!B11</f>
        <v>M.Day/E.Nijkamp</v>
      </c>
      <c r="B18" s="9">
        <f>'G14 declaration and points'!B7</f>
        <v>5</v>
      </c>
      <c r="C18" s="4" t="str">
        <f>'G14 declaration and points'!B5</f>
        <v>Berkhamsted</v>
      </c>
      <c r="D18" s="18">
        <v>2.44</v>
      </c>
      <c r="E18" s="34">
        <f t="shared" ref="E18:E25" si="2">IF(D18="",9,RANK(D18,$D$18:$D$25,1))</f>
        <v>6</v>
      </c>
      <c r="F18" s="9">
        <f>IF(E18=1,'G14 declaration and points'!$B$21,IF(E18=2,'G14 declaration and points'!$C$21,IF(E18=3,'G14 declaration and points'!$D$21,IF(E18=4,'G14 declaration and points'!$E$21,IF(E18=5,'G14 declaration and points'!$F$21,IF(E18=6,'G14 declaration and points'!$G$21,IF(E18=7,'G14 declaration and points'!$H$21,IF(E18=8,'G14 declaration and points'!$I$21,))))))))</f>
        <v>3</v>
      </c>
      <c r="H18" s="4" t="str">
        <f>'G14 declaration and points'!B12</f>
        <v>O.Conner/J.Byers</v>
      </c>
      <c r="I18" s="9">
        <f>'G14 declaration and points'!B7</f>
        <v>5</v>
      </c>
      <c r="J18" s="4" t="str">
        <f>'G14 declaration and points'!B5</f>
        <v>Berkhamsted</v>
      </c>
      <c r="K18" s="18">
        <v>5.17</v>
      </c>
      <c r="L18" s="34">
        <f t="shared" ref="L18:L25" si="3">IF(K18="",9,RANK(K18,$K$18:$K$25,1))</f>
        <v>2</v>
      </c>
      <c r="M18" s="9">
        <f>IF(L18=1,'G14 declaration and points'!$B$21,IF(L18=2,'G14 declaration and points'!$C$21,IF(L18=3,'G14 declaration and points'!$D$21,IF(L18=4,'G14 declaration and points'!$E$21,IF(L18=5,'G14 declaration and points'!$F$21,IF(L18=6,'G14 declaration and points'!$G$21,IF(L18=7,'G14 declaration and points'!$H$21,IF(L18=8,'G14 declaration and points'!$I$21,))))))))</f>
        <v>7</v>
      </c>
      <c r="O18" s="4" t="str">
        <f>'G14 declaration and points'!B13</f>
        <v>A.Brownsell</v>
      </c>
      <c r="P18" s="9">
        <f>'G14 declaration and points'!B7</f>
        <v>5</v>
      </c>
      <c r="Q18" s="4" t="str">
        <f>'G14 declaration and points'!B5</f>
        <v>Berkhamsted</v>
      </c>
      <c r="R18" s="16">
        <v>13.8</v>
      </c>
      <c r="S18" s="34">
        <f t="shared" ref="S18:S25" si="4">IF(R18="",9,RANK(R18,$R$18:$R$25,1))</f>
        <v>5</v>
      </c>
      <c r="T18" s="9">
        <f>IF(S18=1,'G14 declaration and points'!$B$21,IF(S18=2,'G14 declaration and points'!$C$21,IF(S18=3,'G14 declaration and points'!$D$21,IF(S18=4,'G14 declaration and points'!$E$21,IF(S18=5,'G14 declaration and points'!$F$21,IF(S18=6,'G14 declaration and points'!$G$21,IF(S18=7,'G14 declaration and points'!$H$21,IF(S18=8,'G14 declaration and points'!$I$21,))))))))</f>
        <v>4</v>
      </c>
    </row>
    <row r="19" spans="1:20" x14ac:dyDescent="0.2">
      <c r="A19" s="4" t="str">
        <f>'G14 declaration and points'!C11</f>
        <v>E. Craig &amp; E. Braylin</v>
      </c>
      <c r="B19" s="9">
        <f>'G14 declaration and points'!C7</f>
        <v>12</v>
      </c>
      <c r="C19" s="4" t="str">
        <f>'G14 declaration and points'!C5</f>
        <v>Roundwood</v>
      </c>
      <c r="D19" s="18">
        <v>2.39</v>
      </c>
      <c r="E19" s="34">
        <f t="shared" si="2"/>
        <v>3</v>
      </c>
      <c r="F19" s="9">
        <f>IF(E19=1,'G14 declaration and points'!$B$21,IF(E19=2,'G14 declaration and points'!$C$21,IF(E19=3,'G14 declaration and points'!$D$21,IF(E19=4,'G14 declaration and points'!$E$21,IF(E19=5,'G14 declaration and points'!$F$21,IF(E19=6,'G14 declaration and points'!$G$21,IF(E19=7,'G14 declaration and points'!$H$21,IF(E19=8,'G14 declaration and points'!$I$21,))))))))</f>
        <v>6</v>
      </c>
      <c r="H19" s="4" t="str">
        <f>'G14 declaration and points'!C12</f>
        <v>F. Crowley &amp; R. Elledge</v>
      </c>
      <c r="I19" s="9">
        <f>'G14 declaration and points'!C7</f>
        <v>12</v>
      </c>
      <c r="J19" s="4" t="str">
        <f>'G14 declaration and points'!C5</f>
        <v>Roundwood</v>
      </c>
      <c r="K19" s="18">
        <v>5.38</v>
      </c>
      <c r="L19" s="34">
        <f t="shared" si="3"/>
        <v>5</v>
      </c>
      <c r="M19" s="9">
        <f>IF(L19=1,'G14 declaration and points'!$B$21,IF(L19=2,'G14 declaration and points'!$C$21,IF(L19=3,'G14 declaration and points'!$D$21,IF(L19=4,'G14 declaration and points'!$E$21,IF(L19=5,'G14 declaration and points'!$F$21,IF(L19=6,'G14 declaration and points'!$G$21,IF(L19=7,'G14 declaration and points'!$H$21,IF(L19=8,'G14 declaration and points'!$I$21,))))))))</f>
        <v>4</v>
      </c>
      <c r="O19" s="4" t="str">
        <f>'G14 declaration and points'!C13</f>
        <v>M. McIntosh</v>
      </c>
      <c r="P19" s="9">
        <f>'G14 declaration and points'!C7</f>
        <v>12</v>
      </c>
      <c r="Q19" s="4" t="str">
        <f>'G14 declaration and points'!C5</f>
        <v>Roundwood</v>
      </c>
      <c r="R19" s="16">
        <v>11.3</v>
      </c>
      <c r="S19" s="34">
        <f t="shared" si="4"/>
        <v>1</v>
      </c>
      <c r="T19" s="9">
        <f>IF(S19=1,'G14 declaration and points'!$B$21,IF(S19=2,'G14 declaration and points'!$C$21,IF(S19=3,'G14 declaration and points'!$D$21,IF(S19=4,'G14 declaration and points'!$E$21,IF(S19=5,'G14 declaration and points'!$F$21,IF(S19=6,'G14 declaration and points'!$G$21,IF(S19=7,'G14 declaration and points'!$H$21,IF(S19=8,'G14 declaration and points'!$I$21,))))))))</f>
        <v>8</v>
      </c>
    </row>
    <row r="20" spans="1:20" x14ac:dyDescent="0.2">
      <c r="A20" s="4" t="str">
        <f>'G14 declaration and points'!D11</f>
        <v>Du Plessis C</v>
      </c>
      <c r="B20" s="9">
        <f>'G14 declaration and points'!D7</f>
        <v>20</v>
      </c>
      <c r="C20" s="4" t="str">
        <f>'G14 declaration and points'!D5</f>
        <v>Bishops Hatfield</v>
      </c>
      <c r="D20" s="18">
        <v>2.5499999999999998</v>
      </c>
      <c r="E20" s="34">
        <f t="shared" si="2"/>
        <v>8</v>
      </c>
      <c r="F20" s="9">
        <f>IF(E20=1,'G14 declaration and points'!$B$21,IF(E20=2,'G14 declaration and points'!$C$21,IF(E20=3,'G14 declaration and points'!$D$21,IF(E20=4,'G14 declaration and points'!$E$21,IF(E20=5,'G14 declaration and points'!$F$21,IF(E20=6,'G14 declaration and points'!$G$21,IF(E20=7,'G14 declaration and points'!$H$21,IF(E20=8,'G14 declaration and points'!$I$21,))))))))</f>
        <v>1</v>
      </c>
      <c r="H20" s="4" t="str">
        <f>'G14 declaration and points'!D12</f>
        <v>Reid M</v>
      </c>
      <c r="I20" s="9">
        <f>'G14 declaration and points'!D7</f>
        <v>20</v>
      </c>
      <c r="J20" s="4" t="str">
        <f>'G14 declaration and points'!D5</f>
        <v>Bishops Hatfield</v>
      </c>
      <c r="K20" s="18">
        <v>6.12</v>
      </c>
      <c r="L20" s="34">
        <f t="shared" si="3"/>
        <v>7</v>
      </c>
      <c r="M20" s="9">
        <f>IF(L20=1,'G14 declaration and points'!$B$21,IF(L20=2,'G14 declaration and points'!$C$21,IF(L20=3,'G14 declaration and points'!$D$21,IF(L20=4,'G14 declaration and points'!$E$21,IF(L20=5,'G14 declaration and points'!$F$21,IF(L20=6,'G14 declaration and points'!$G$21,IF(L20=7,'G14 declaration and points'!$H$21,IF(L20=8,'G14 declaration and points'!$I$21,))))))))</f>
        <v>2</v>
      </c>
      <c r="O20" s="4" t="str">
        <f>'G14 declaration and points'!D13</f>
        <v>Knapp S</v>
      </c>
      <c r="P20" s="9">
        <f>'G14 declaration and points'!D7</f>
        <v>20</v>
      </c>
      <c r="Q20" s="4" t="str">
        <f>'G14 declaration and points'!D5</f>
        <v>Bishops Hatfield</v>
      </c>
      <c r="R20" s="16">
        <v>12.8</v>
      </c>
      <c r="S20" s="34">
        <f t="shared" si="4"/>
        <v>2</v>
      </c>
      <c r="T20" s="9">
        <f>IF(S20=1,'G14 declaration and points'!$B$21,IF(S20=2,'G14 declaration and points'!$C$21,IF(S20=3,'G14 declaration and points'!$D$21,IF(S20=4,'G14 declaration and points'!$E$21,IF(S20=5,'G14 declaration and points'!$F$21,IF(S20=6,'G14 declaration and points'!$G$21,IF(S20=7,'G14 declaration and points'!$H$21,IF(S20=8,'G14 declaration and points'!$I$21,))))))))</f>
        <v>7</v>
      </c>
    </row>
    <row r="21" spans="1:20" x14ac:dyDescent="0.2">
      <c r="A21" s="4" t="str">
        <f>'G14 declaration and points'!E11</f>
        <v>Jansen S, Mansour A</v>
      </c>
      <c r="B21" s="9">
        <f>'G14 declaration and points'!E7</f>
        <v>26</v>
      </c>
      <c r="C21" s="4" t="str">
        <f>'G14 declaration and points'!E5</f>
        <v>Clement Danes</v>
      </c>
      <c r="D21" s="18">
        <v>2.41</v>
      </c>
      <c r="E21" s="34">
        <f t="shared" si="2"/>
        <v>4</v>
      </c>
      <c r="F21" s="9">
        <f>IF(E21=1,'G14 declaration and points'!$B$21,IF(E21=2,'G14 declaration and points'!$C$21,IF(E21=3,'G14 declaration and points'!$D$21,IF(E21=4,'G14 declaration and points'!$E$21,IF(E21=5,'G14 declaration and points'!$F$21,IF(E21=6,'G14 declaration and points'!$G$21,IF(E21=7,'G14 declaration and points'!$H$21,IF(E21=8,'G14 declaration and points'!$I$21,))))))))</f>
        <v>5</v>
      </c>
      <c r="H21" s="4" t="str">
        <f>'G14 declaration and points'!E12</f>
        <v>Gillies E, Matharu O</v>
      </c>
      <c r="I21" s="9">
        <f>'G14 declaration and points'!E7</f>
        <v>26</v>
      </c>
      <c r="J21" s="4" t="str">
        <f>'G14 declaration and points'!E5</f>
        <v>Clement Danes</v>
      </c>
      <c r="K21" s="18">
        <v>5.51</v>
      </c>
      <c r="L21" s="34">
        <f t="shared" si="3"/>
        <v>6</v>
      </c>
      <c r="M21" s="9">
        <f>IF(L21=1,'G14 declaration and points'!$B$21,IF(L21=2,'G14 declaration and points'!$C$21,IF(L21=3,'G14 declaration and points'!$D$21,IF(L21=4,'G14 declaration and points'!$E$21,IF(L21=5,'G14 declaration and points'!$F$21,IF(L21=6,'G14 declaration and points'!$G$21,IF(L21=7,'G14 declaration and points'!$H$21,IF(L21=8,'G14 declaration and points'!$I$21,))))))))</f>
        <v>3</v>
      </c>
      <c r="O21" s="4" t="str">
        <f>'G14 declaration and points'!E13</f>
        <v>Dickens E</v>
      </c>
      <c r="P21" s="9">
        <f>'G14 declaration and points'!E7</f>
        <v>26</v>
      </c>
      <c r="Q21" s="4" t="str">
        <f>'G14 declaration and points'!E5</f>
        <v>Clement Danes</v>
      </c>
      <c r="R21" s="16">
        <v>17.3</v>
      </c>
      <c r="S21" s="34">
        <f t="shared" si="4"/>
        <v>7</v>
      </c>
      <c r="T21" s="9">
        <f>IF(S21=1,'G14 declaration and points'!$B$21,IF(S21=2,'G14 declaration and points'!$C$21,IF(S21=3,'G14 declaration and points'!$D$21,IF(S21=4,'G14 declaration and points'!$E$21,IF(S21=5,'G14 declaration and points'!$F$21,IF(S21=6,'G14 declaration and points'!$G$21,IF(S21=7,'G14 declaration and points'!$H$21,IF(S21=8,'G14 declaration and points'!$I$21,))))))))</f>
        <v>2</v>
      </c>
    </row>
    <row r="22" spans="1:20" x14ac:dyDescent="0.2">
      <c r="A22" s="4" t="str">
        <f>'G14 declaration and points'!F11</f>
        <v>A.Weightman/M.O'Shea</v>
      </c>
      <c r="B22" s="9">
        <f>'G14 declaration and points'!F7</f>
        <v>41</v>
      </c>
      <c r="C22" s="4" t="str">
        <f>'G14 declaration and points'!F5</f>
        <v>Alice Owens</v>
      </c>
      <c r="D22" s="18">
        <v>2.21</v>
      </c>
      <c r="E22" s="34">
        <f t="shared" si="2"/>
        <v>1</v>
      </c>
      <c r="F22" s="9">
        <f>IF(E22=1,'G14 declaration and points'!$B$21,IF(E22=2,'G14 declaration and points'!$C$21,IF(E22=3,'G14 declaration and points'!$D$21,IF(E22=4,'G14 declaration and points'!$E$21,IF(E22=5,'G14 declaration and points'!$F$21,IF(E22=6,'G14 declaration and points'!$G$21,IF(E22=7,'G14 declaration and points'!$H$21,IF(E22=8,'G14 declaration and points'!$I$21,))))))))</f>
        <v>8</v>
      </c>
      <c r="H22" s="4" t="str">
        <f>'G14 declaration and points'!F12</f>
        <v>N.Keohane/E.Wootton</v>
      </c>
      <c r="I22" s="9">
        <f>'G14 declaration and points'!F7</f>
        <v>41</v>
      </c>
      <c r="J22" s="4" t="str">
        <f>'G14 declaration and points'!F5</f>
        <v>Alice Owens</v>
      </c>
      <c r="K22" s="18">
        <v>5.2539999999999996</v>
      </c>
      <c r="L22" s="34">
        <f t="shared" si="3"/>
        <v>4</v>
      </c>
      <c r="M22" s="9">
        <f>IF(L22=1,'G14 declaration and points'!$B$21,IF(L22=2,'G14 declaration and points'!$C$21,IF(L22=3,'G14 declaration and points'!$D$21,IF(L22=4,'G14 declaration and points'!$E$21,IF(L22=5,'G14 declaration and points'!$F$21,IF(L22=6,'G14 declaration and points'!$G$21,IF(L22=7,'G14 declaration and points'!$H$21,IF(L22=8,'G14 declaration and points'!$I$21,))))))))</f>
        <v>5</v>
      </c>
      <c r="O22" s="4" t="str">
        <f>'G14 declaration and points'!F13</f>
        <v>K.Vincent</v>
      </c>
      <c r="P22" s="9">
        <f>'G14 declaration and points'!F7</f>
        <v>41</v>
      </c>
      <c r="Q22" s="4" t="str">
        <f>'G14 declaration and points'!F5</f>
        <v>Alice Owens</v>
      </c>
      <c r="R22" s="16">
        <v>13.21</v>
      </c>
      <c r="S22" s="34">
        <f t="shared" si="4"/>
        <v>4</v>
      </c>
      <c r="T22" s="9">
        <f>IF(S22=1,'G14 declaration and points'!$B$21,IF(S22=2,'G14 declaration and points'!$C$21,IF(S22=3,'G14 declaration and points'!$D$21,IF(S22=4,'G14 declaration and points'!$E$21,IF(S22=5,'G14 declaration and points'!$F$21,IF(S22=6,'G14 declaration and points'!$G$21,IF(S22=7,'G14 declaration and points'!$H$21,IF(S22=8,'G14 declaration and points'!$I$21,))))))))</f>
        <v>5</v>
      </c>
    </row>
    <row r="23" spans="1:20" x14ac:dyDescent="0.2">
      <c r="A23" s="4" t="str">
        <f>'G14 declaration and points'!G11</f>
        <v>Pearlman R</v>
      </c>
      <c r="B23" s="9">
        <f>'G14 declaration and points'!G7</f>
        <v>45</v>
      </c>
      <c r="C23" s="4" t="str">
        <f>'G14 declaration and points'!G5</f>
        <v>Habs</v>
      </c>
      <c r="D23" s="18">
        <v>2.35</v>
      </c>
      <c r="E23" s="34">
        <f t="shared" si="2"/>
        <v>2</v>
      </c>
      <c r="F23" s="9">
        <f>IF(E23=1,'G14 declaration and points'!$B$21,IF(E23=2,'G14 declaration and points'!$C$21,IF(E23=3,'G14 declaration and points'!$D$21,IF(E23=4,'G14 declaration and points'!$E$21,IF(E23=5,'G14 declaration and points'!$F$21,IF(E23=6,'G14 declaration and points'!$G$21,IF(E23=7,'G14 declaration and points'!$H$21,IF(E23=8,'G14 declaration and points'!$I$21,))))))))</f>
        <v>7</v>
      </c>
      <c r="H23" s="4" t="str">
        <f>'G14 declaration and points'!G12</f>
        <v>Brockie M</v>
      </c>
      <c r="I23" s="9">
        <f>'G14 declaration and points'!G7</f>
        <v>45</v>
      </c>
      <c r="J23" s="4" t="str">
        <f>'G14 declaration and points'!G5</f>
        <v>Habs</v>
      </c>
      <c r="K23" s="33">
        <v>5.25</v>
      </c>
      <c r="L23" s="34">
        <f t="shared" si="3"/>
        <v>3</v>
      </c>
      <c r="M23" s="9">
        <f>IF(L23=1,'G14 declaration and points'!$B$21,IF(L23=2,'G14 declaration and points'!$C$21,IF(L23=3,'G14 declaration and points'!$D$21,IF(L23=4,'G14 declaration and points'!$E$21,IF(L23=5,'G14 declaration and points'!$F$21,IF(L23=6,'G14 declaration and points'!$G$21,IF(L23=7,'G14 declaration and points'!$H$21,IF(L23=8,'G14 declaration and points'!$I$21,))))))))</f>
        <v>6</v>
      </c>
      <c r="O23" s="4" t="str">
        <f>'G14 declaration and points'!G13</f>
        <v>Delaney A</v>
      </c>
      <c r="P23" s="9">
        <f>'G14 declaration and points'!G7</f>
        <v>45</v>
      </c>
      <c r="Q23" s="4" t="str">
        <f>'G14 declaration and points'!G5</f>
        <v>Habs</v>
      </c>
      <c r="R23" s="16">
        <v>14.2</v>
      </c>
      <c r="S23" s="34">
        <f t="shared" si="4"/>
        <v>6</v>
      </c>
      <c r="T23" s="9">
        <f>IF(S23=1,'G14 declaration and points'!$B$21,IF(S23=2,'G14 declaration and points'!$C$21,IF(S23=3,'G14 declaration and points'!$D$21,IF(S23=4,'G14 declaration and points'!$E$21,IF(S23=5,'G14 declaration and points'!$F$21,IF(S23=6,'G14 declaration and points'!$G$21,IF(S23=7,'G14 declaration and points'!$H$21,IF(S23=8,'G14 declaration and points'!$I$21,))))))))</f>
        <v>3</v>
      </c>
    </row>
    <row r="24" spans="1:20" x14ac:dyDescent="0.2">
      <c r="A24" s="4" t="str">
        <f>'G14 declaration and points'!H11</f>
        <v>Storey L / Bejide L</v>
      </c>
      <c r="B24" s="9">
        <f>'G14 declaration and points'!H7</f>
        <v>47</v>
      </c>
      <c r="C24" s="4" t="str">
        <f>'G14 declaration and points'!H5</f>
        <v>Hitchin</v>
      </c>
      <c r="D24" s="18">
        <v>2.4500000000000002</v>
      </c>
      <c r="E24" s="34">
        <f t="shared" si="2"/>
        <v>7</v>
      </c>
      <c r="F24" s="9">
        <f>IF(E24=1,'G14 declaration and points'!$B$21,IF(E24=2,'G14 declaration and points'!$C$21,IF(E24=3,'G14 declaration and points'!$D$21,IF(E24=4,'G14 declaration and points'!$E$21,IF(E24=5,'G14 declaration and points'!$F$21,IF(E24=6,'G14 declaration and points'!$G$21,IF(E24=7,'G14 declaration and points'!$H$21,IF(E24=8,'G14 declaration and points'!$I$21,))))))))</f>
        <v>2</v>
      </c>
      <c r="H24" s="4" t="str">
        <f>'G14 declaration and points'!H12</f>
        <v>Ranson L / Reeve B</v>
      </c>
      <c r="I24" s="9">
        <f>'G14 declaration and points'!H7</f>
        <v>47</v>
      </c>
      <c r="J24" s="4" t="str">
        <f>'G14 declaration and points'!H5</f>
        <v>Hitchin</v>
      </c>
      <c r="K24" s="18">
        <v>6.44</v>
      </c>
      <c r="L24" s="34">
        <f t="shared" si="3"/>
        <v>8</v>
      </c>
      <c r="M24" s="9">
        <f>IF(L24=1,'G14 declaration and points'!$B$21,IF(L24=2,'G14 declaration and points'!$C$21,IF(L24=3,'G14 declaration and points'!$D$21,IF(L24=4,'G14 declaration and points'!$E$21,IF(L24=5,'G14 declaration and points'!$F$21,IF(L24=6,'G14 declaration and points'!$G$21,IF(L24=7,'G14 declaration and points'!$H$21,IF(L24=8,'G14 declaration and points'!$I$21,))))))))</f>
        <v>1</v>
      </c>
      <c r="O24" s="4" t="str">
        <f>'G14 declaration and points'!H13</f>
        <v>Raymont A</v>
      </c>
      <c r="P24" s="9">
        <f>'G14 declaration and points'!H7</f>
        <v>47</v>
      </c>
      <c r="Q24" s="4" t="str">
        <f>'G14 declaration and points'!H5</f>
        <v>Hitchin</v>
      </c>
      <c r="R24" s="16">
        <v>13.2</v>
      </c>
      <c r="S24" s="34">
        <f t="shared" si="4"/>
        <v>3</v>
      </c>
      <c r="T24" s="9">
        <f>IF(S24=1,'G14 declaration and points'!$B$21,IF(S24=2,'G14 declaration and points'!$C$21,IF(S24=3,'G14 declaration and points'!$D$21,IF(S24=4,'G14 declaration and points'!$E$21,IF(S24=5,'G14 declaration and points'!$F$21,IF(S24=6,'G14 declaration and points'!$G$21,IF(S24=7,'G14 declaration and points'!$H$21,IF(S24=8,'G14 declaration and points'!$I$21,))))))))</f>
        <v>6</v>
      </c>
    </row>
    <row r="25" spans="1:20" x14ac:dyDescent="0.2">
      <c r="A25" s="4" t="str">
        <f>'G14 declaration and points'!I11</f>
        <v>Hall L</v>
      </c>
      <c r="B25" s="9">
        <f>'G14 declaration and points'!I7</f>
        <v>65</v>
      </c>
      <c r="C25" s="4" t="str">
        <f>'G14 declaration and points'!I5</f>
        <v>Knights Templar</v>
      </c>
      <c r="D25" s="18">
        <v>2.4300000000000002</v>
      </c>
      <c r="E25" s="34">
        <f t="shared" si="2"/>
        <v>5</v>
      </c>
      <c r="F25" s="9">
        <f>IF(E25=1,'G14 declaration and points'!$B$21,IF(E25=2,'G14 declaration and points'!$C$21,IF(E25=3,'G14 declaration and points'!$D$21,IF(E25=4,'G14 declaration and points'!$E$21,IF(E25=5,'G14 declaration and points'!$F$21,IF(E25=6,'G14 declaration and points'!$G$21,IF(E25=7,'G14 declaration and points'!$H$21,IF(E25=8,'G14 declaration and points'!$I$21,))))))))</f>
        <v>4</v>
      </c>
      <c r="H25" s="4" t="str">
        <f>'G14 declaration and points'!I12</f>
        <v>Carley M</v>
      </c>
      <c r="I25" s="9">
        <f>'G14 declaration and points'!I7</f>
        <v>65</v>
      </c>
      <c r="J25" s="4" t="str">
        <f>'G14 declaration and points'!I5</f>
        <v>Knights Templar</v>
      </c>
      <c r="K25" s="18">
        <v>5.15</v>
      </c>
      <c r="L25" s="34">
        <f t="shared" si="3"/>
        <v>1</v>
      </c>
      <c r="M25" s="9">
        <f>IF(L25=1,'G14 declaration and points'!$B$21,IF(L25=2,'G14 declaration and points'!$C$21,IF(L25=3,'G14 declaration and points'!$D$21,IF(L25=4,'G14 declaration and points'!$E$21,IF(L25=5,'G14 declaration and points'!$F$21,IF(L25=6,'G14 declaration and points'!$G$21,IF(L25=7,'G14 declaration and points'!$H$21,IF(L25=8,'G14 declaration and points'!$I$21,))))))))</f>
        <v>8</v>
      </c>
      <c r="O25" s="4" t="str">
        <f>'G14 declaration and points'!I13</f>
        <v>Bhasin K</v>
      </c>
      <c r="P25" s="9">
        <f>'G14 declaration and points'!I7</f>
        <v>65</v>
      </c>
      <c r="Q25" s="4" t="str">
        <f>'G14 declaration and points'!I5</f>
        <v>Knights Templar</v>
      </c>
      <c r="R25" s="16"/>
      <c r="S25" s="34">
        <f t="shared" si="4"/>
        <v>9</v>
      </c>
      <c r="T25" s="9">
        <f>IF(S25=1,'G14 declaration and points'!$B$21,IF(S25=2,'G14 declaration and points'!$C$21,IF(S25=3,'G14 declaration and points'!$D$21,IF(S25=4,'G14 declaration and points'!$E$21,IF(S25=5,'G14 declaration and points'!$F$21,IF(S25=6,'G14 declaration and points'!$G$21,IF(S25=7,'G14 declaration and points'!$H$21,IF(S25=8,'G14 declaration and points'!$I$21,))))))))</f>
        <v>0</v>
      </c>
    </row>
    <row r="26" spans="1:20" x14ac:dyDescent="0.2">
      <c r="E26" s="38"/>
      <c r="L26" s="38"/>
      <c r="S26" s="38"/>
    </row>
    <row r="27" spans="1:20" x14ac:dyDescent="0.2">
      <c r="A27" s="2" t="str">
        <f>'G14 declaration and points'!A14</f>
        <v>Long jump</v>
      </c>
      <c r="H27" s="2" t="str">
        <f>'G14 declaration and points'!A15</f>
        <v>High jump</v>
      </c>
      <c r="O27" s="2" t="str">
        <f>'G14 declaration and points'!A16</f>
        <v>Javelin</v>
      </c>
    </row>
    <row r="28" spans="1:20" x14ac:dyDescent="0.2">
      <c r="A28" s="4" t="s">
        <v>26</v>
      </c>
      <c r="B28" s="9" t="s">
        <v>4</v>
      </c>
      <c r="C28" s="4" t="s">
        <v>1</v>
      </c>
      <c r="D28" s="4" t="s">
        <v>30</v>
      </c>
      <c r="E28" s="4" t="s">
        <v>28</v>
      </c>
      <c r="F28" s="4" t="s">
        <v>29</v>
      </c>
      <c r="H28" s="4" t="s">
        <v>26</v>
      </c>
      <c r="I28" s="9" t="s">
        <v>4</v>
      </c>
      <c r="J28" s="4" t="s">
        <v>1</v>
      </c>
      <c r="K28" s="4" t="s">
        <v>31</v>
      </c>
      <c r="L28" s="4" t="s">
        <v>28</v>
      </c>
      <c r="M28" s="4" t="s">
        <v>29</v>
      </c>
      <c r="O28" s="4" t="s">
        <v>26</v>
      </c>
      <c r="P28" s="9" t="s">
        <v>4</v>
      </c>
      <c r="Q28" s="4" t="s">
        <v>1</v>
      </c>
      <c r="R28" s="4" t="s">
        <v>30</v>
      </c>
      <c r="S28" s="4" t="s">
        <v>28</v>
      </c>
      <c r="T28" s="4" t="s">
        <v>29</v>
      </c>
    </row>
    <row r="29" spans="1:20" x14ac:dyDescent="0.2">
      <c r="A29" s="4" t="str">
        <f>'G14 declaration and points'!B14</f>
        <v>I.Chapman</v>
      </c>
      <c r="B29" s="9">
        <f>'G14 declaration and points'!B7</f>
        <v>5</v>
      </c>
      <c r="C29" s="4" t="str">
        <f>'G14 declaration and points'!B5</f>
        <v>Berkhamsted</v>
      </c>
      <c r="D29" s="18">
        <v>4.6500000000000004</v>
      </c>
      <c r="E29" s="34">
        <f t="shared" ref="E29:E36" si="5">IF(D29="",9,RANK(D29,$D$29:$D$36,0))</f>
        <v>2</v>
      </c>
      <c r="F29" s="9">
        <f>IF(E29=1,'G14 declaration and points'!$B$21,IF(E29=2,'G14 declaration and points'!$C$21,IF(E29=3,'G14 declaration and points'!$D$21,IF(E29=4,'G14 declaration and points'!$E$21,IF(E29=5,'G14 declaration and points'!$F$21,IF(E29=6,'G14 declaration and points'!$G$21,IF(E29=7,'G14 declaration and points'!$H$21,IF(E29=8,'G14 declaration and points'!$I$21,))))))))</f>
        <v>7</v>
      </c>
      <c r="H29" s="4" t="str">
        <f>'G14 declaration and points'!B15</f>
        <v>G.Palmer</v>
      </c>
      <c r="I29" s="9">
        <f>'G14 declaration and points'!B7</f>
        <v>5</v>
      </c>
      <c r="J29" s="4" t="str">
        <f>'G14 declaration and points'!B5</f>
        <v>Berkhamsted</v>
      </c>
      <c r="K29" s="18">
        <v>1.37</v>
      </c>
      <c r="L29" s="34">
        <f t="shared" ref="L29:L36" si="6">IF(K29="",9,RANK(K29,$K$29:$K$36,0))</f>
        <v>5</v>
      </c>
      <c r="M29" s="9">
        <f>IF(L29=1,'G14 declaration and points'!$B$21,IF(L29=2,'G14 declaration and points'!$C$21,IF(L29=3,'G14 declaration and points'!$D$21,IF(L29=4,'G14 declaration and points'!$E$21,IF(L29=5,'G14 declaration and points'!$F$21,IF(L29=6,'G14 declaration and points'!$G$21,IF(L29=7,'G14 declaration and points'!$H$21,IF(L29=8,'G14 declaration and points'!$I$21,))))))))</f>
        <v>4</v>
      </c>
      <c r="O29" s="4" t="str">
        <f>'G14 declaration and points'!B16</f>
        <v>M Day</v>
      </c>
      <c r="P29" s="9">
        <f>'G14 declaration and points'!B7</f>
        <v>5</v>
      </c>
      <c r="Q29" s="4" t="str">
        <f>'G14 declaration and points'!B5</f>
        <v>Berkhamsted</v>
      </c>
      <c r="R29" s="18">
        <v>7.44</v>
      </c>
      <c r="S29" s="34">
        <f t="shared" ref="S29:S36" si="7">IF(R29="",9,RANK(R29,$R$29:$R$36,0))</f>
        <v>8</v>
      </c>
      <c r="T29" s="9">
        <f>IF(S29=1,'G14 declaration and points'!$B$21,IF(S29=2,'G14 declaration and points'!$C$21,IF(S29=3,'G14 declaration and points'!$D$21,IF(S29=4,'G14 declaration and points'!$E$21,IF(S29=5,'G14 declaration and points'!$F$21,IF(S29=6,'G14 declaration and points'!$G$21,IF(S29=7,'G14 declaration and points'!$H$21,IF(S29=8,'G14 declaration and points'!$I$21,))))))))</f>
        <v>1</v>
      </c>
    </row>
    <row r="30" spans="1:20" x14ac:dyDescent="0.2">
      <c r="A30" s="4" t="str">
        <f>'G14 declaration and points'!C14</f>
        <v>E. Rutherford</v>
      </c>
      <c r="B30" s="9">
        <f>'G14 declaration and points'!C7</f>
        <v>12</v>
      </c>
      <c r="C30" s="4" t="str">
        <f>'G14 declaration and points'!C5</f>
        <v>Roundwood</v>
      </c>
      <c r="D30" s="18">
        <v>4.43</v>
      </c>
      <c r="E30" s="34">
        <f t="shared" si="5"/>
        <v>4</v>
      </c>
      <c r="F30" s="9">
        <f>IF(E30=1,'G14 declaration and points'!$B$21,IF(E30=2,'G14 declaration and points'!$C$21,IF(E30=3,'G14 declaration and points'!$D$21,IF(E30=4,'G14 declaration and points'!$E$21,IF(E30=5,'G14 declaration and points'!$F$21,IF(E30=6,'G14 declaration and points'!$G$21,IF(E30=7,'G14 declaration and points'!$H$21,IF(E30=8,'G14 declaration and points'!$I$21,))))))))</f>
        <v>5</v>
      </c>
      <c r="H30" s="4" t="str">
        <f>'G14 declaration and points'!C15</f>
        <v>M. McIntosh</v>
      </c>
      <c r="I30" s="9">
        <f>'G14 declaration and points'!C7</f>
        <v>12</v>
      </c>
      <c r="J30" s="4" t="str">
        <f>'G14 declaration and points'!C5</f>
        <v>Roundwood</v>
      </c>
      <c r="K30" s="18">
        <v>1.4</v>
      </c>
      <c r="L30" s="34">
        <f t="shared" si="6"/>
        <v>4</v>
      </c>
      <c r="M30" s="9">
        <f>IF(L30=1,'G14 declaration and points'!$B$21,IF(L30=2,'G14 declaration and points'!$C$21,IF(L30=3,'G14 declaration and points'!$D$21,IF(L30=4,'G14 declaration and points'!$E$21,IF(L30=5,'G14 declaration and points'!$F$21,IF(L30=6,'G14 declaration and points'!$G$21,IF(L30=7,'G14 declaration and points'!$H$21,IF(L30=8,'G14 declaration and points'!$I$21,))))))))</f>
        <v>5</v>
      </c>
      <c r="O30" s="4" t="str">
        <f>'G14 declaration and points'!C16</f>
        <v>E. Craig</v>
      </c>
      <c r="P30" s="9">
        <f>'G14 declaration and points'!C7</f>
        <v>12</v>
      </c>
      <c r="Q30" s="4" t="str">
        <f>'G14 declaration and points'!C5</f>
        <v>Roundwood</v>
      </c>
      <c r="R30" s="18">
        <v>18.23</v>
      </c>
      <c r="S30" s="34">
        <f t="shared" si="7"/>
        <v>3</v>
      </c>
      <c r="T30" s="9">
        <f>IF(S30=1,'G14 declaration and points'!$B$21,IF(S30=2,'G14 declaration and points'!$C$21,IF(S30=3,'G14 declaration and points'!$D$21,IF(S30=4,'G14 declaration and points'!$E$21,IF(S30=5,'G14 declaration and points'!$F$21,IF(S30=6,'G14 declaration and points'!$G$21,IF(S30=7,'G14 declaration and points'!$H$21,IF(S30=8,'G14 declaration and points'!$I$21,))))))))</f>
        <v>6</v>
      </c>
    </row>
    <row r="31" spans="1:20" x14ac:dyDescent="0.2">
      <c r="A31" s="4" t="str">
        <f>'G14 declaration and points'!D14</f>
        <v>Peers L</v>
      </c>
      <c r="B31" s="9">
        <f>'G14 declaration and points'!D7</f>
        <v>20</v>
      </c>
      <c r="C31" s="4" t="str">
        <f>'G14 declaration and points'!D5</f>
        <v>Bishops Hatfield</v>
      </c>
      <c r="D31" s="18">
        <v>3.9</v>
      </c>
      <c r="E31" s="34">
        <f t="shared" si="5"/>
        <v>7</v>
      </c>
      <c r="F31" s="9">
        <f>IF(E31=1,'G14 declaration and points'!$B$21,IF(E31=2,'G14 declaration and points'!$C$21,IF(E31=3,'G14 declaration and points'!$D$21,IF(E31=4,'G14 declaration and points'!$E$21,IF(E31=5,'G14 declaration and points'!$F$21,IF(E31=6,'G14 declaration and points'!$G$21,IF(E31=7,'G14 declaration and points'!$H$21,IF(E31=8,'G14 declaration and points'!$I$21,))))))))</f>
        <v>2</v>
      </c>
      <c r="H31" s="4" t="str">
        <f>'G14 declaration and points'!D15</f>
        <v>Olivier E</v>
      </c>
      <c r="I31" s="9">
        <f>'G14 declaration and points'!D7</f>
        <v>20</v>
      </c>
      <c r="J31" s="4" t="str">
        <f>'G14 declaration and points'!D5</f>
        <v>Bishops Hatfield</v>
      </c>
      <c r="K31" s="18">
        <v>1.43</v>
      </c>
      <c r="L31" s="34">
        <f t="shared" si="6"/>
        <v>2</v>
      </c>
      <c r="M31" s="9">
        <f>IF(L31=1,'G14 declaration and points'!$B$21,IF(L31=2,'G14 declaration and points'!$C$21,IF(L31=3,'G14 declaration and points'!$D$21,IF(L31=4,'G14 declaration and points'!$E$21,IF(L31=5,'G14 declaration and points'!$F$21,IF(L31=6,'G14 declaration and points'!$G$21,IF(L31=7,'G14 declaration and points'!$H$21,IF(L31=8,'G14 declaration and points'!$I$21,))))))))</f>
        <v>7</v>
      </c>
      <c r="O31" s="4" t="str">
        <f>'G14 declaration and points'!D16</f>
        <v>Evans R</v>
      </c>
      <c r="P31" s="9">
        <f>'G14 declaration and points'!D7</f>
        <v>20</v>
      </c>
      <c r="Q31" s="4" t="str">
        <f>'G14 declaration and points'!D5</f>
        <v>Bishops Hatfield</v>
      </c>
      <c r="R31" s="18">
        <v>20.170000000000002</v>
      </c>
      <c r="S31" s="34">
        <f t="shared" si="7"/>
        <v>2</v>
      </c>
      <c r="T31" s="9">
        <f>IF(S31=1,'G14 declaration and points'!$B$21,IF(S31=2,'G14 declaration and points'!$C$21,IF(S31=3,'G14 declaration and points'!$D$21,IF(S31=4,'G14 declaration and points'!$E$21,IF(S31=5,'G14 declaration and points'!$F$21,IF(S31=6,'G14 declaration and points'!$G$21,IF(S31=7,'G14 declaration and points'!$H$21,IF(S31=8,'G14 declaration and points'!$I$21,))))))))</f>
        <v>7</v>
      </c>
    </row>
    <row r="32" spans="1:20" x14ac:dyDescent="0.2">
      <c r="A32" s="4" t="str">
        <f>'G14 declaration and points'!E14</f>
        <v>Gammell S</v>
      </c>
      <c r="B32" s="9">
        <f>'G14 declaration and points'!E7</f>
        <v>26</v>
      </c>
      <c r="C32" s="4" t="str">
        <f>'G14 declaration and points'!E5</f>
        <v>Clement Danes</v>
      </c>
      <c r="D32" s="18">
        <v>2.12</v>
      </c>
      <c r="E32" s="34">
        <f t="shared" si="5"/>
        <v>8</v>
      </c>
      <c r="F32" s="9">
        <f>IF(E32=1,'G14 declaration and points'!$B$21,IF(E32=2,'G14 declaration and points'!$C$21,IF(E32=3,'G14 declaration and points'!$D$21,IF(E32=4,'G14 declaration and points'!$E$21,IF(E32=5,'G14 declaration and points'!$F$21,IF(E32=6,'G14 declaration and points'!$G$21,IF(E32=7,'G14 declaration and points'!$H$21,IF(E32=8,'G14 declaration and points'!$I$21,))))))))</f>
        <v>1</v>
      </c>
      <c r="H32" s="4" t="str">
        <f>'G14 declaration and points'!E15</f>
        <v>Mackintosh-Cera C</v>
      </c>
      <c r="I32" s="9">
        <f>'G14 declaration and points'!E7</f>
        <v>26</v>
      </c>
      <c r="J32" s="4" t="str">
        <f>'G14 declaration and points'!E5</f>
        <v>Clement Danes</v>
      </c>
      <c r="K32" s="18">
        <v>1.22</v>
      </c>
      <c r="L32" s="34">
        <f t="shared" si="6"/>
        <v>8</v>
      </c>
      <c r="M32" s="9">
        <f>IF(L32=1,'G14 declaration and points'!$B$21,IF(L32=2,'G14 declaration and points'!$C$21,IF(L32=3,'G14 declaration and points'!$D$21,IF(L32=4,'G14 declaration and points'!$E$21,IF(L32=5,'G14 declaration and points'!$F$21,IF(L32=6,'G14 declaration and points'!$G$21,IF(L32=7,'G14 declaration and points'!$H$21,IF(L32=8,'G14 declaration and points'!$I$21,))))))))</f>
        <v>1</v>
      </c>
      <c r="O32" s="4" t="str">
        <f>'G14 declaration and points'!E16</f>
        <v>Gillies E</v>
      </c>
      <c r="P32" s="9">
        <f>'G14 declaration and points'!E7</f>
        <v>26</v>
      </c>
      <c r="Q32" s="4" t="str">
        <f>'G14 declaration and points'!E5</f>
        <v>Clement Danes</v>
      </c>
      <c r="R32" s="18">
        <v>15.68</v>
      </c>
      <c r="S32" s="34">
        <f t="shared" si="7"/>
        <v>5</v>
      </c>
      <c r="T32" s="9">
        <f>IF(S32=1,'G14 declaration and points'!$B$21,IF(S32=2,'G14 declaration and points'!$C$21,IF(S32=3,'G14 declaration and points'!$D$21,IF(S32=4,'G14 declaration and points'!$E$21,IF(S32=5,'G14 declaration and points'!$F$21,IF(S32=6,'G14 declaration and points'!$G$21,IF(S32=7,'G14 declaration and points'!$H$21,IF(S32=8,'G14 declaration and points'!$I$21,))))))))</f>
        <v>4</v>
      </c>
    </row>
    <row r="33" spans="1:20" x14ac:dyDescent="0.2">
      <c r="A33" s="4" t="str">
        <f>'G14 declaration and points'!F14</f>
        <v>A Banks</v>
      </c>
      <c r="B33" s="9">
        <f>'G14 declaration and points'!F7</f>
        <v>41</v>
      </c>
      <c r="C33" s="4" t="str">
        <f>'G14 declaration and points'!F5</f>
        <v>Alice Owens</v>
      </c>
      <c r="D33" s="18">
        <v>4.2</v>
      </c>
      <c r="E33" s="34">
        <f t="shared" si="5"/>
        <v>6</v>
      </c>
      <c r="F33" s="9">
        <f>IF(E33=1,'G14 declaration and points'!$B$21,IF(E33=2,'G14 declaration and points'!$C$21,IF(E33=3,'G14 declaration and points'!$D$21,IF(E33=4,'G14 declaration and points'!$E$21,IF(E33=5,'G14 declaration and points'!$F$21,IF(E33=6,'G14 declaration and points'!$G$21,IF(E33=7,'G14 declaration and points'!$H$21,IF(E33=8,'G14 declaration and points'!$I$21,))))))))</f>
        <v>3</v>
      </c>
      <c r="H33" s="4" t="str">
        <f>'G14 declaration and points'!F15</f>
        <v>H.Baker</v>
      </c>
      <c r="I33" s="9">
        <f>'G14 declaration and points'!F7</f>
        <v>41</v>
      </c>
      <c r="J33" s="4" t="str">
        <f>'G14 declaration and points'!F5</f>
        <v>Alice Owens</v>
      </c>
      <c r="K33" s="18">
        <v>1.401</v>
      </c>
      <c r="L33" s="34">
        <f t="shared" si="6"/>
        <v>3</v>
      </c>
      <c r="M33" s="9">
        <f>IF(L33=1,'G14 declaration and points'!$B$21,IF(L33=2,'G14 declaration and points'!$C$21,IF(L33=3,'G14 declaration and points'!$D$21,IF(L33=4,'G14 declaration and points'!$E$21,IF(L33=5,'G14 declaration and points'!$F$21,IF(L33=6,'G14 declaration and points'!$G$21,IF(L33=7,'G14 declaration and points'!$H$21,IF(L33=8,'G14 declaration and points'!$I$21,))))))))</f>
        <v>6</v>
      </c>
      <c r="O33" s="4" t="str">
        <f>'G14 declaration and points'!F16</f>
        <v>T.Collier</v>
      </c>
      <c r="P33" s="9">
        <f>'G14 declaration and points'!F7</f>
        <v>41</v>
      </c>
      <c r="Q33" s="4" t="str">
        <f>'G14 declaration and points'!F5</f>
        <v>Alice Owens</v>
      </c>
      <c r="R33" s="18">
        <v>25.72</v>
      </c>
      <c r="S33" s="34">
        <f t="shared" si="7"/>
        <v>1</v>
      </c>
      <c r="T33" s="9">
        <f>IF(S33=1,'G14 declaration and points'!$B$21,IF(S33=2,'G14 declaration and points'!$C$21,IF(S33=3,'G14 declaration and points'!$D$21,IF(S33=4,'G14 declaration and points'!$E$21,IF(S33=5,'G14 declaration and points'!$F$21,IF(S33=6,'G14 declaration and points'!$G$21,IF(S33=7,'G14 declaration and points'!$H$21,IF(S33=8,'G14 declaration and points'!$I$21,))))))))</f>
        <v>8</v>
      </c>
    </row>
    <row r="34" spans="1:20" x14ac:dyDescent="0.2">
      <c r="A34" s="4" t="str">
        <f>'G14 declaration and points'!G14</f>
        <v>Noordin H</v>
      </c>
      <c r="B34" s="9">
        <f>'G14 declaration and points'!G7</f>
        <v>45</v>
      </c>
      <c r="C34" s="4" t="str">
        <f>'G14 declaration and points'!G5</f>
        <v>Habs</v>
      </c>
      <c r="D34" s="18">
        <v>4.4400000000000004</v>
      </c>
      <c r="E34" s="34">
        <f t="shared" si="5"/>
        <v>3</v>
      </c>
      <c r="F34" s="9">
        <f>IF(E34=1,'G14 declaration and points'!$B$21,IF(E34=2,'G14 declaration and points'!$C$21,IF(E34=3,'G14 declaration and points'!$D$21,IF(E34=4,'G14 declaration and points'!$E$21,IF(E34=5,'G14 declaration and points'!$F$21,IF(E34=6,'G14 declaration and points'!$G$21,IF(E34=7,'G14 declaration and points'!$H$21,IF(E34=8,'G14 declaration and points'!$I$21,))))))))</f>
        <v>6</v>
      </c>
      <c r="H34" s="4" t="str">
        <f>'G14 declaration and points'!G15</f>
        <v>Paraskeva B</v>
      </c>
      <c r="I34" s="9">
        <f>'G14 declaration and points'!G7</f>
        <v>45</v>
      </c>
      <c r="J34" s="4" t="str">
        <f>'G14 declaration and points'!G5</f>
        <v>Habs</v>
      </c>
      <c r="K34" s="18">
        <v>1.52</v>
      </c>
      <c r="L34" s="34">
        <f t="shared" si="6"/>
        <v>1</v>
      </c>
      <c r="M34" s="9">
        <f>IF(L34=1,'G14 declaration and points'!$B$21,IF(L34=2,'G14 declaration and points'!$C$21,IF(L34=3,'G14 declaration and points'!$D$21,IF(L34=4,'G14 declaration and points'!$E$21,IF(L34=5,'G14 declaration and points'!$F$21,IF(L34=6,'G14 declaration and points'!$G$21,IF(L34=7,'G14 declaration and points'!$H$21,IF(L34=8,'G14 declaration and points'!$I$21,))))))))</f>
        <v>8</v>
      </c>
      <c r="O34" s="4" t="str">
        <f>'G14 declaration and points'!G16</f>
        <v>Welsh A</v>
      </c>
      <c r="P34" s="9">
        <f>'G14 declaration and points'!G7</f>
        <v>45</v>
      </c>
      <c r="Q34" s="4" t="str">
        <f>'G14 declaration and points'!G5</f>
        <v>Habs</v>
      </c>
      <c r="R34" s="18">
        <v>14.48</v>
      </c>
      <c r="S34" s="34">
        <f t="shared" si="7"/>
        <v>6</v>
      </c>
      <c r="T34" s="9">
        <f>IF(S34=1,'G14 declaration and points'!$B$21,IF(S34=2,'G14 declaration and points'!$C$21,IF(S34=3,'G14 declaration and points'!$D$21,IF(S34=4,'G14 declaration and points'!$E$21,IF(S34=5,'G14 declaration and points'!$F$21,IF(S34=6,'G14 declaration and points'!$G$21,IF(S34=7,'G14 declaration and points'!$H$21,IF(S34=8,'G14 declaration and points'!$I$21,))))))))</f>
        <v>3</v>
      </c>
    </row>
    <row r="35" spans="1:20" x14ac:dyDescent="0.2">
      <c r="A35" s="4" t="str">
        <f>'G14 declaration and points'!H14</f>
        <v>Bejide L</v>
      </c>
      <c r="B35" s="9">
        <f>'G14 declaration and points'!H7</f>
        <v>47</v>
      </c>
      <c r="C35" s="4" t="str">
        <f>'G14 declaration and points'!H5</f>
        <v>Hitchin</v>
      </c>
      <c r="D35" s="18">
        <v>4.2300000000000004</v>
      </c>
      <c r="E35" s="34">
        <f t="shared" si="5"/>
        <v>5</v>
      </c>
      <c r="F35" s="9">
        <f>IF(E35=1,'G14 declaration and points'!$B$21,IF(E35=2,'G14 declaration and points'!$C$21,IF(E35=3,'G14 declaration and points'!$D$21,IF(E35=4,'G14 declaration and points'!$E$21,IF(E35=5,'G14 declaration and points'!$F$21,IF(E35=6,'G14 declaration and points'!$G$21,IF(E35=7,'G14 declaration and points'!$H$21,IF(E35=8,'G14 declaration and points'!$I$21,))))))))</f>
        <v>4</v>
      </c>
      <c r="H35" s="4" t="str">
        <f>'G14 declaration and points'!H15</f>
        <v>Day N</v>
      </c>
      <c r="I35" s="9">
        <f>'G14 declaration and points'!H7</f>
        <v>47</v>
      </c>
      <c r="J35" s="4" t="str">
        <f>'G14 declaration and points'!H5</f>
        <v>Hitchin</v>
      </c>
      <c r="K35" s="18">
        <v>1.25</v>
      </c>
      <c r="L35" s="34">
        <f t="shared" si="6"/>
        <v>7</v>
      </c>
      <c r="M35" s="9">
        <f>IF(L35=1,'G14 declaration and points'!$B$21,IF(L35=2,'G14 declaration and points'!$C$21,IF(L35=3,'G14 declaration and points'!$D$21,IF(L35=4,'G14 declaration and points'!$E$21,IF(L35=5,'G14 declaration and points'!$F$21,IF(L35=6,'G14 declaration and points'!$G$21,IF(L35=7,'G14 declaration and points'!$H$21,IF(L35=8,'G14 declaration and points'!$I$21,))))))))</f>
        <v>2</v>
      </c>
      <c r="O35" s="4" t="str">
        <f>'G14 declaration and points'!H16</f>
        <v>Ranson L</v>
      </c>
      <c r="P35" s="9">
        <f>'G14 declaration and points'!H7</f>
        <v>47</v>
      </c>
      <c r="Q35" s="4" t="str">
        <f>'G14 declaration and points'!H5</f>
        <v>Hitchin</v>
      </c>
      <c r="R35" s="18">
        <v>18.02</v>
      </c>
      <c r="S35" s="34">
        <f t="shared" si="7"/>
        <v>4</v>
      </c>
      <c r="T35" s="9">
        <f>IF(S35=1,'G14 declaration and points'!$B$21,IF(S35=2,'G14 declaration and points'!$C$21,IF(S35=3,'G14 declaration and points'!$D$21,IF(S35=4,'G14 declaration and points'!$E$21,IF(S35=5,'G14 declaration and points'!$F$21,IF(S35=6,'G14 declaration and points'!$G$21,IF(S35=7,'G14 declaration and points'!$H$21,IF(S35=8,'G14 declaration and points'!$I$21,))))))))</f>
        <v>5</v>
      </c>
    </row>
    <row r="36" spans="1:20" x14ac:dyDescent="0.2">
      <c r="A36" s="4" t="str">
        <f>'G14 declaration and points'!I14</f>
        <v>Geere I</v>
      </c>
      <c r="B36" s="9">
        <f>'G14 declaration and points'!I7</f>
        <v>65</v>
      </c>
      <c r="C36" s="4" t="str">
        <f>'G14 declaration and points'!I5</f>
        <v>Knights Templar</v>
      </c>
      <c r="D36" s="18">
        <v>4.67</v>
      </c>
      <c r="E36" s="34">
        <f t="shared" si="5"/>
        <v>1</v>
      </c>
      <c r="F36" s="9">
        <f>IF(E36=1,'G14 declaration and points'!$B$21,IF(E36=2,'G14 declaration and points'!$C$21,IF(E36=3,'G14 declaration and points'!$D$21,IF(E36=4,'G14 declaration and points'!$E$21,IF(E36=5,'G14 declaration and points'!$F$21,IF(E36=6,'G14 declaration and points'!$G$21,IF(E36=7,'G14 declaration and points'!$H$21,IF(E36=8,'G14 declaration and points'!$I$21,))))))))</f>
        <v>8</v>
      </c>
      <c r="H36" s="4" t="str">
        <f>'G14 declaration and points'!I15</f>
        <v>Clarke B</v>
      </c>
      <c r="I36" s="9">
        <f>'G14 declaration and points'!I7</f>
        <v>65</v>
      </c>
      <c r="J36" s="4" t="str">
        <f>'G14 declaration and points'!I5</f>
        <v>Knights Templar</v>
      </c>
      <c r="K36" s="18">
        <v>1.2509999999999999</v>
      </c>
      <c r="L36" s="34">
        <f t="shared" si="6"/>
        <v>6</v>
      </c>
      <c r="M36" s="9">
        <f>IF(L36=1,'G14 declaration and points'!$B$21,IF(L36=2,'G14 declaration and points'!$C$21,IF(L36=3,'G14 declaration and points'!$D$21,IF(L36=4,'G14 declaration and points'!$E$21,IF(L36=5,'G14 declaration and points'!$F$21,IF(L36=6,'G14 declaration and points'!$G$21,IF(L36=7,'G14 declaration and points'!$H$21,IF(L36=8,'G14 declaration and points'!$I$21,))))))))</f>
        <v>3</v>
      </c>
      <c r="O36" s="4" t="str">
        <f>'G14 declaration and points'!I16</f>
        <v>Simpson G</v>
      </c>
      <c r="P36" s="9">
        <f>'G14 declaration and points'!I7</f>
        <v>65</v>
      </c>
      <c r="Q36" s="4" t="str">
        <f>'G14 declaration and points'!I5</f>
        <v>Knights Templar</v>
      </c>
      <c r="R36" s="18">
        <v>13.63</v>
      </c>
      <c r="S36" s="34">
        <f t="shared" si="7"/>
        <v>7</v>
      </c>
      <c r="T36" s="9">
        <f>IF(S36=1,'G14 declaration and points'!$B$21,IF(S36=2,'G14 declaration and points'!$C$21,IF(S36=3,'G14 declaration and points'!$D$21,IF(S36=4,'G14 declaration and points'!$E$21,IF(S36=5,'G14 declaration and points'!$F$21,IF(S36=6,'G14 declaration and points'!$G$21,IF(S36=7,'G14 declaration and points'!$H$21,IF(S36=8,'G14 declaration and points'!$I$21,))))))))</f>
        <v>2</v>
      </c>
    </row>
    <row r="37" spans="1:20" x14ac:dyDescent="0.2">
      <c r="E37" s="38"/>
      <c r="L37" s="38"/>
      <c r="S37" s="38"/>
    </row>
    <row r="38" spans="1:20" x14ac:dyDescent="0.2">
      <c r="A38" s="2" t="str">
        <f>'G14 declaration and points'!A17</f>
        <v>Shot</v>
      </c>
      <c r="H38" s="2" t="str">
        <f>'G14 declaration and points'!A18</f>
        <v>Discus</v>
      </c>
      <c r="O38" s="2" t="s">
        <v>32</v>
      </c>
    </row>
    <row r="39" spans="1:20" x14ac:dyDescent="0.2">
      <c r="A39" s="4" t="s">
        <v>26</v>
      </c>
      <c r="B39" s="9" t="s">
        <v>4</v>
      </c>
      <c r="C39" s="4" t="s">
        <v>1</v>
      </c>
      <c r="D39" s="4" t="s">
        <v>30</v>
      </c>
      <c r="E39" s="4" t="s">
        <v>28</v>
      </c>
      <c r="F39" s="4" t="s">
        <v>29</v>
      </c>
      <c r="H39" s="4" t="s">
        <v>26</v>
      </c>
      <c r="I39" s="9" t="s">
        <v>4</v>
      </c>
      <c r="J39" s="4" t="s">
        <v>1</v>
      </c>
      <c r="K39" s="4" t="s">
        <v>30</v>
      </c>
      <c r="L39" s="4" t="s">
        <v>28</v>
      </c>
      <c r="M39" s="4" t="s">
        <v>29</v>
      </c>
      <c r="P39" s="9" t="s">
        <v>4</v>
      </c>
      <c r="Q39" s="4" t="s">
        <v>1</v>
      </c>
      <c r="R39" s="4" t="s">
        <v>27</v>
      </c>
      <c r="S39" s="4" t="s">
        <v>28</v>
      </c>
      <c r="T39" s="4" t="s">
        <v>29</v>
      </c>
    </row>
    <row r="40" spans="1:20" x14ac:dyDescent="0.2">
      <c r="A40" s="4" t="str">
        <f>'G14 declaration and points'!B17</f>
        <v>G.Botha</v>
      </c>
      <c r="B40" s="9">
        <f>'G14 declaration and points'!B7</f>
        <v>5</v>
      </c>
      <c r="C40" s="4" t="str">
        <f>'G14 declaration and points'!B5</f>
        <v>Berkhamsted</v>
      </c>
      <c r="D40" s="18">
        <v>7.35</v>
      </c>
      <c r="E40" s="34">
        <f t="shared" ref="E40:E47" si="8">IF(D40="",9,RANK(D40,$D$40:$D$47,0))</f>
        <v>8</v>
      </c>
      <c r="F40" s="9">
        <f>IF(E40=1,'G14 declaration and points'!$B$21,IF(E40=2,'G14 declaration and points'!$C$21,IF(E40=3,'G14 declaration and points'!$D$21,IF(E40=4,'G14 declaration and points'!$E$21,IF(E40=5,'G14 declaration and points'!$F$21,IF(E40=6,'G14 declaration and points'!$G$21,IF(E40=7,'G14 declaration and points'!$H$21,IF(E40=8,'G14 declaration and points'!$I$21,))))))))</f>
        <v>1</v>
      </c>
      <c r="H40" s="4" t="str">
        <f>'G14 declaration and points'!B18</f>
        <v>M.Russell</v>
      </c>
      <c r="I40" s="9">
        <f>'G14 declaration and points'!B7</f>
        <v>5</v>
      </c>
      <c r="J40" s="4" t="str">
        <f>'G14 declaration and points'!B5</f>
        <v>Berkhamsted</v>
      </c>
      <c r="K40" s="18">
        <v>18.829999999999998</v>
      </c>
      <c r="L40" s="34">
        <f t="shared" ref="L40:L47" si="9">IF(K40="",9,RANK(K40,$K$40:$K$47,0))</f>
        <v>2</v>
      </c>
      <c r="M40" s="9">
        <f>IF(L40=1,'G14 declaration and points'!$B$21,IF(L40=2,'G14 declaration and points'!$C$21,IF(L40=3,'G14 declaration and points'!$D$21,IF(L40=4,'G14 declaration and points'!$E$21,IF(L40=5,'G14 declaration and points'!$F$21,IF(L40=6,'G14 declaration and points'!$G$21,IF(L40=7,'G14 declaration and points'!$H$21,IF(L40=8,'G14 declaration and points'!$I$21,))))))))</f>
        <v>7</v>
      </c>
      <c r="P40" s="9">
        <f>'G14 declaration and points'!B7</f>
        <v>5</v>
      </c>
      <c r="Q40" s="4" t="str">
        <f>'G14 declaration and points'!B5</f>
        <v>Berkhamsted</v>
      </c>
      <c r="R40" s="16">
        <v>55.8</v>
      </c>
      <c r="S40" s="34">
        <f t="shared" ref="S40:S47" si="10">IF(R40="",9,RANK(R40,$R$40:$R$47,1))</f>
        <v>5</v>
      </c>
      <c r="T40" s="9">
        <f>IF(S40=1,'G14 declaration and points'!$B$22,IF(S40=2,'G14 declaration and points'!$C$22,IF(S40=3,'G14 declaration and points'!$D$22,IF(S40=4,'G14 declaration and points'!$E$22,IF(S40=5,'G14 declaration and points'!$F$22,IF(S40=6,'G14 declaration and points'!$G$22,IF(S40=7,'G14 declaration and points'!$H$22,IF(S40=8,'G14 declaration and points'!$I$22,))))))))</f>
        <v>4</v>
      </c>
    </row>
    <row r="41" spans="1:20" x14ac:dyDescent="0.2">
      <c r="A41" s="4" t="str">
        <f>'G14 declaration and points'!C17</f>
        <v>M. Heigold</v>
      </c>
      <c r="B41" s="9">
        <f>'G14 declaration and points'!C7</f>
        <v>12</v>
      </c>
      <c r="C41" s="4" t="str">
        <f>'G14 declaration and points'!C5</f>
        <v>Roundwood</v>
      </c>
      <c r="D41" s="18">
        <v>8.4499999999999993</v>
      </c>
      <c r="E41" s="34">
        <f t="shared" si="8"/>
        <v>3</v>
      </c>
      <c r="F41" s="9">
        <f>IF(E41=1,'G14 declaration and points'!$B$21,IF(E41=2,'G14 declaration and points'!$C$21,IF(E41=3,'G14 declaration and points'!$D$21,IF(E41=4,'G14 declaration and points'!$E$21,IF(E41=5,'G14 declaration and points'!$F$21,IF(E41=6,'G14 declaration and points'!$G$21,IF(E41=7,'G14 declaration and points'!$H$21,IF(E41=8,'G14 declaration and points'!$I$21,))))))))</f>
        <v>6</v>
      </c>
      <c r="H41" s="4" t="str">
        <f>'G14 declaration and points'!C18</f>
        <v>Y. Mercer</v>
      </c>
      <c r="I41" s="9">
        <f>'G14 declaration and points'!C7</f>
        <v>12</v>
      </c>
      <c r="J41" s="4" t="str">
        <f>'G14 declaration and points'!C5</f>
        <v>Roundwood</v>
      </c>
      <c r="K41" s="18">
        <v>18.91</v>
      </c>
      <c r="L41" s="34">
        <f t="shared" si="9"/>
        <v>1</v>
      </c>
      <c r="M41" s="9">
        <f>IF(L41=1,'G14 declaration and points'!$B$21,IF(L41=2,'G14 declaration and points'!$C$21,IF(L41=3,'G14 declaration and points'!$D$21,IF(L41=4,'G14 declaration and points'!$E$21,IF(L41=5,'G14 declaration and points'!$F$21,IF(L41=6,'G14 declaration and points'!$G$21,IF(L41=7,'G14 declaration and points'!$H$21,IF(L41=8,'G14 declaration and points'!$I$21,))))))))</f>
        <v>8</v>
      </c>
      <c r="P41" s="9">
        <f>'G14 declaration and points'!C7</f>
        <v>12</v>
      </c>
      <c r="Q41" s="4" t="str">
        <f>'G14 declaration and points'!C5</f>
        <v>Roundwood</v>
      </c>
      <c r="R41" s="16">
        <v>54.5</v>
      </c>
      <c r="S41" s="34">
        <f t="shared" si="10"/>
        <v>2</v>
      </c>
      <c r="T41" s="9">
        <f>IF(S41=1,'G14 declaration and points'!$B$22,IF(S41=2,'G14 declaration and points'!$C$22,IF(S41=3,'G14 declaration and points'!$D$22,IF(S41=4,'G14 declaration and points'!$E$22,IF(S41=5,'G14 declaration and points'!$F$22,IF(S41=6,'G14 declaration and points'!$G$22,IF(S41=7,'G14 declaration and points'!$H$22,IF(S41=8,'G14 declaration and points'!$I$22,))))))))</f>
        <v>7</v>
      </c>
    </row>
    <row r="42" spans="1:20" x14ac:dyDescent="0.2">
      <c r="A42" s="4" t="str">
        <f>'G14 declaration and points'!D17</f>
        <v>Du Plessis C</v>
      </c>
      <c r="B42" s="9">
        <f>'G14 declaration and points'!D7</f>
        <v>20</v>
      </c>
      <c r="C42" s="4" t="str">
        <f>'G14 declaration and points'!D5</f>
        <v>Bishops Hatfield</v>
      </c>
      <c r="D42" s="18">
        <v>7.45</v>
      </c>
      <c r="E42" s="34">
        <f t="shared" si="8"/>
        <v>5</v>
      </c>
      <c r="F42" s="9">
        <v>3.5</v>
      </c>
      <c r="H42" s="4" t="str">
        <f>'G14 declaration and points'!D18</f>
        <v>Sharr T</v>
      </c>
      <c r="I42" s="9">
        <f>'G14 declaration and points'!D7</f>
        <v>20</v>
      </c>
      <c r="J42" s="4" t="str">
        <f>'G14 declaration and points'!D5</f>
        <v>Bishops Hatfield</v>
      </c>
      <c r="K42" s="18">
        <v>16.95</v>
      </c>
      <c r="L42" s="34">
        <f t="shared" si="9"/>
        <v>3</v>
      </c>
      <c r="M42" s="9">
        <f>IF(L42=1,'G14 declaration and points'!$B$21,IF(L42=2,'G14 declaration and points'!$C$21,IF(L42=3,'G14 declaration and points'!$D$21,IF(L42=4,'G14 declaration and points'!$E$21,IF(L42=5,'G14 declaration and points'!$F$21,IF(L42=6,'G14 declaration and points'!$G$21,IF(L42=7,'G14 declaration and points'!$H$21,IF(L42=8,'G14 declaration and points'!$I$21,))))))))</f>
        <v>6</v>
      </c>
      <c r="P42" s="9">
        <f>'G14 declaration and points'!D7</f>
        <v>20</v>
      </c>
      <c r="Q42" s="4" t="str">
        <f>'G14 declaration and points'!D5</f>
        <v>Bishops Hatfield</v>
      </c>
      <c r="R42" s="16">
        <v>56.9</v>
      </c>
      <c r="S42" s="34">
        <f t="shared" si="10"/>
        <v>7</v>
      </c>
      <c r="T42" s="9">
        <f>IF(S42=1,'G14 declaration and points'!$B$22,IF(S42=2,'G14 declaration and points'!$C$22,IF(S42=3,'G14 declaration and points'!$D$22,IF(S42=4,'G14 declaration and points'!$E$22,IF(S42=5,'G14 declaration and points'!$F$22,IF(S42=6,'G14 declaration and points'!$G$22,IF(S42=7,'G14 declaration and points'!$H$22,IF(S42=8,'G14 declaration and points'!$I$22,))))))))</f>
        <v>2</v>
      </c>
    </row>
    <row r="43" spans="1:20" x14ac:dyDescent="0.2">
      <c r="A43" s="4" t="str">
        <f>'G14 declaration and points'!E17</f>
        <v>Ajidagba O</v>
      </c>
      <c r="B43" s="9">
        <f>'G14 declaration and points'!E7</f>
        <v>26</v>
      </c>
      <c r="C43" s="4" t="str">
        <f>'G14 declaration and points'!E5</f>
        <v>Clement Danes</v>
      </c>
      <c r="D43" s="18">
        <v>8.3800000000000008</v>
      </c>
      <c r="E43" s="34">
        <f t="shared" si="8"/>
        <v>4</v>
      </c>
      <c r="F43" s="9">
        <f>IF(E43=1,'G14 declaration and points'!$B$21,IF(E43=2,'G14 declaration and points'!$C$21,IF(E43=3,'G14 declaration and points'!$D$21,IF(E43=4,'G14 declaration and points'!$E$21,IF(E43=5,'G14 declaration and points'!$F$21,IF(E43=6,'G14 declaration and points'!$G$21,IF(E43=7,'G14 declaration and points'!$H$21,IF(E43=8,'G14 declaration and points'!$I$21,))))))))</f>
        <v>5</v>
      </c>
      <c r="H43" s="4" t="str">
        <f>'G14 declaration and points'!E18</f>
        <v>Van Der Veen J</v>
      </c>
      <c r="I43" s="9">
        <f>'G14 declaration and points'!E7</f>
        <v>26</v>
      </c>
      <c r="J43" s="4" t="str">
        <f>'G14 declaration and points'!E5</f>
        <v>Clement Danes</v>
      </c>
      <c r="K43" s="18">
        <v>16.809999999999999</v>
      </c>
      <c r="L43" s="34">
        <f t="shared" si="9"/>
        <v>4</v>
      </c>
      <c r="M43" s="9">
        <f>IF(L43=1,'G14 declaration and points'!$B$21,IF(L43=2,'G14 declaration and points'!$C$21,IF(L43=3,'G14 declaration and points'!$D$21,IF(L43=4,'G14 declaration and points'!$E$21,IF(L43=5,'G14 declaration and points'!$F$21,IF(L43=6,'G14 declaration and points'!$G$21,IF(L43=7,'G14 declaration and points'!$H$21,IF(L43=8,'G14 declaration and points'!$I$21,))))))))</f>
        <v>5</v>
      </c>
      <c r="P43" s="9">
        <f>'G14 declaration and points'!E7</f>
        <v>26</v>
      </c>
      <c r="Q43" s="4" t="str">
        <f>'G14 declaration and points'!E5</f>
        <v>Clement Danes</v>
      </c>
      <c r="R43" s="16">
        <v>59.7</v>
      </c>
      <c r="S43" s="34">
        <f t="shared" si="10"/>
        <v>8</v>
      </c>
      <c r="T43" s="9">
        <f>IF(S43=1,'G14 declaration and points'!$B$22,IF(S43=2,'G14 declaration and points'!$C$22,IF(S43=3,'G14 declaration and points'!$D$22,IF(S43=4,'G14 declaration and points'!$E$22,IF(S43=5,'G14 declaration and points'!$F$22,IF(S43=6,'G14 declaration and points'!$G$22,IF(S43=7,'G14 declaration and points'!$H$22,IF(S43=8,'G14 declaration and points'!$I$22,))))))))</f>
        <v>1</v>
      </c>
    </row>
    <row r="44" spans="1:20" x14ac:dyDescent="0.2">
      <c r="A44" s="4" t="str">
        <f>'G14 declaration and points'!F17</f>
        <v>D.Adebayo</v>
      </c>
      <c r="B44" s="9">
        <f>'G14 declaration and points'!F7</f>
        <v>41</v>
      </c>
      <c r="C44" s="4" t="str">
        <f>'G14 declaration and points'!F5</f>
        <v>Alice Owens</v>
      </c>
      <c r="D44" s="18">
        <v>7.41</v>
      </c>
      <c r="E44" s="34">
        <f t="shared" si="8"/>
        <v>7</v>
      </c>
      <c r="F44" s="9">
        <f>IF(E44=1,'G14 declaration and points'!$B$21,IF(E44=2,'G14 declaration and points'!$C$21,IF(E44=3,'G14 declaration and points'!$D$21,IF(E44=4,'G14 declaration and points'!$E$21,IF(E44=5,'G14 declaration and points'!$F$21,IF(E44=6,'G14 declaration and points'!$G$21,IF(E44=7,'G14 declaration and points'!$H$21,IF(E44=8,'G14 declaration and points'!$I$21,))))))))</f>
        <v>2</v>
      </c>
      <c r="H44" s="4" t="str">
        <f>'G14 declaration and points'!F18</f>
        <v>F.Jones</v>
      </c>
      <c r="I44" s="9">
        <f>'G14 declaration and points'!F7</f>
        <v>41</v>
      </c>
      <c r="J44" s="4" t="str">
        <f>'G14 declaration and points'!F5</f>
        <v>Alice Owens</v>
      </c>
      <c r="K44" s="18">
        <v>15.86</v>
      </c>
      <c r="L44" s="34">
        <f t="shared" si="9"/>
        <v>6</v>
      </c>
      <c r="M44" s="9">
        <f>IF(L44=1,'G14 declaration and points'!$B$21,IF(L44=2,'G14 declaration and points'!$C$21,IF(L44=3,'G14 declaration and points'!$D$21,IF(L44=4,'G14 declaration and points'!$E$21,IF(L44=5,'G14 declaration and points'!$F$21,IF(L44=6,'G14 declaration and points'!$G$21,IF(L44=7,'G14 declaration and points'!$H$21,IF(L44=8,'G14 declaration and points'!$I$21,))))))))</f>
        <v>3</v>
      </c>
      <c r="P44" s="9">
        <f>'G14 declaration and points'!F7</f>
        <v>41</v>
      </c>
      <c r="Q44" s="4" t="str">
        <f>'G14 declaration and points'!F5</f>
        <v>Alice Owens</v>
      </c>
      <c r="R44" s="16">
        <v>55.9</v>
      </c>
      <c r="S44" s="34">
        <f t="shared" si="10"/>
        <v>6</v>
      </c>
      <c r="T44" s="9">
        <f>IF(S44=1,'G14 declaration and points'!$B$22,IF(S44=2,'G14 declaration and points'!$C$22,IF(S44=3,'G14 declaration and points'!$D$22,IF(S44=4,'G14 declaration and points'!$E$22,IF(S44=5,'G14 declaration and points'!$F$22,IF(S44=6,'G14 declaration and points'!$G$22,IF(S44=7,'G14 declaration and points'!$H$22,IF(S44=8,'G14 declaration and points'!$I$22,))))))))</f>
        <v>3</v>
      </c>
    </row>
    <row r="45" spans="1:20" x14ac:dyDescent="0.2">
      <c r="A45" s="4" t="str">
        <f>'G14 declaration and points'!G17</f>
        <v>Paraskeva A</v>
      </c>
      <c r="B45" s="9">
        <f>'G14 declaration and points'!G7</f>
        <v>45</v>
      </c>
      <c r="C45" s="4" t="str">
        <f>'G14 declaration and points'!G5</f>
        <v>Habs</v>
      </c>
      <c r="D45" s="33">
        <v>8.68</v>
      </c>
      <c r="E45" s="34">
        <f t="shared" si="8"/>
        <v>2</v>
      </c>
      <c r="F45" s="9">
        <f>IF(E45=1,'G14 declaration and points'!$B$21,IF(E45=2,'G14 declaration and points'!$C$21,IF(E45=3,'G14 declaration and points'!$D$21,IF(E45=4,'G14 declaration and points'!$E$21,IF(E45=5,'G14 declaration and points'!$F$21,IF(E45=6,'G14 declaration and points'!$G$21,IF(E45=7,'G14 declaration and points'!$H$21,IF(E45=8,'G14 declaration and points'!$I$21,))))))))</f>
        <v>7</v>
      </c>
      <c r="H45" s="4" t="str">
        <f>'G14 declaration and points'!G18</f>
        <v>O'Carroll E</v>
      </c>
      <c r="I45" s="39">
        <f>'G14 declaration and points'!G7</f>
        <v>45</v>
      </c>
      <c r="J45" s="4" t="str">
        <f>'G14 declaration and points'!G5</f>
        <v>Habs</v>
      </c>
      <c r="K45" s="18">
        <v>16.2</v>
      </c>
      <c r="L45" s="34">
        <f t="shared" si="9"/>
        <v>5</v>
      </c>
      <c r="M45" s="9">
        <f>IF(L45=1,'G14 declaration and points'!$B$21,IF(L45=2,'G14 declaration and points'!$C$21,IF(L45=3,'G14 declaration and points'!$D$21,IF(L45=4,'G14 declaration and points'!$E$21,IF(L45=5,'G14 declaration and points'!$F$21,IF(L45=6,'G14 declaration and points'!$G$21,IF(L45=7,'G14 declaration and points'!$H$21,IF(L45=8,'G14 declaration and points'!$I$21,))))))))</f>
        <v>4</v>
      </c>
      <c r="P45" s="9">
        <f>'G14 declaration and points'!G7</f>
        <v>45</v>
      </c>
      <c r="Q45" s="4" t="str">
        <f>'G14 declaration and points'!G5</f>
        <v>Habs</v>
      </c>
      <c r="R45" s="16">
        <v>55.5</v>
      </c>
      <c r="S45" s="34">
        <f t="shared" si="10"/>
        <v>3</v>
      </c>
      <c r="T45" s="9">
        <f>IF(S45=1,'G14 declaration and points'!$B$22,IF(S45=2,'G14 declaration and points'!$C$22,IF(S45=3,'G14 declaration and points'!$D$22,IF(S45=4,'G14 declaration and points'!$E$22,IF(S45=5,'G14 declaration and points'!$F$22,IF(S45=6,'G14 declaration and points'!$G$22,IF(S45=7,'G14 declaration and points'!$H$22,IF(S45=8,'G14 declaration and points'!$I$22,))))))))</f>
        <v>6</v>
      </c>
    </row>
    <row r="46" spans="1:20" x14ac:dyDescent="0.2">
      <c r="A46" s="4" t="str">
        <f>'G14 declaration and points'!H17</f>
        <v>Gaskins E</v>
      </c>
      <c r="B46" s="9">
        <f>'G14 declaration and points'!H7</f>
        <v>47</v>
      </c>
      <c r="C46" s="4" t="str">
        <f>'G14 declaration and points'!H5</f>
        <v>Hitchin</v>
      </c>
      <c r="D46" s="18">
        <v>7.45</v>
      </c>
      <c r="E46" s="34">
        <f t="shared" si="8"/>
        <v>5</v>
      </c>
      <c r="F46" s="9">
        <v>3.5</v>
      </c>
      <c r="H46" s="4" t="str">
        <f>'G14 declaration and points'!H18</f>
        <v>Harwood F</v>
      </c>
      <c r="I46" s="9">
        <f>'G14 declaration and points'!H7</f>
        <v>47</v>
      </c>
      <c r="J46" s="4" t="str">
        <f>'G14 declaration and points'!H5</f>
        <v>Hitchin</v>
      </c>
      <c r="K46" s="18">
        <v>15.35</v>
      </c>
      <c r="L46" s="34">
        <f t="shared" si="9"/>
        <v>8</v>
      </c>
      <c r="M46" s="9">
        <f>IF(L46=1,'G14 declaration and points'!$B$21,IF(L46=2,'G14 declaration and points'!$C$21,IF(L46=3,'G14 declaration and points'!$D$21,IF(L46=4,'G14 declaration and points'!$E$21,IF(L46=5,'G14 declaration and points'!$F$21,IF(L46=6,'G14 declaration and points'!$G$21,IF(L46=7,'G14 declaration and points'!$H$21,IF(L46=8,'G14 declaration and points'!$I$21,))))))))</f>
        <v>1</v>
      </c>
      <c r="P46" s="9">
        <f>'G14 declaration and points'!H7</f>
        <v>47</v>
      </c>
      <c r="Q46" s="4" t="str">
        <f>'G14 declaration and points'!H5</f>
        <v>Hitchin</v>
      </c>
      <c r="R46" s="16">
        <v>55.7</v>
      </c>
      <c r="S46" s="34">
        <f t="shared" si="10"/>
        <v>4</v>
      </c>
      <c r="T46" s="9">
        <f>IF(S46=1,'G14 declaration and points'!$B$22,IF(S46=2,'G14 declaration and points'!$C$22,IF(S46=3,'G14 declaration and points'!$D$22,IF(S46=4,'G14 declaration and points'!$E$22,IF(S46=5,'G14 declaration and points'!$F$22,IF(S46=6,'G14 declaration and points'!$G$22,IF(S46=7,'G14 declaration and points'!$H$22,IF(S46=8,'G14 declaration and points'!$I$22,))))))))</f>
        <v>5</v>
      </c>
    </row>
    <row r="47" spans="1:20" x14ac:dyDescent="0.2">
      <c r="A47" s="4" t="str">
        <f>'G14 declaration and points'!I17</f>
        <v>Botterman S</v>
      </c>
      <c r="B47" s="9">
        <f>'G14 declaration and points'!I7</f>
        <v>65</v>
      </c>
      <c r="C47" s="4" t="str">
        <f>'G14 declaration and points'!I5</f>
        <v>Knights Templar</v>
      </c>
      <c r="D47" s="18">
        <v>9.01</v>
      </c>
      <c r="E47" s="34">
        <f t="shared" si="8"/>
        <v>1</v>
      </c>
      <c r="F47" s="9">
        <f>IF(E47=1,'G14 declaration and points'!$B$21,IF(E47=2,'G14 declaration and points'!$C$21,IF(E47=3,'G14 declaration and points'!$D$21,IF(E47=4,'G14 declaration and points'!$E$21,IF(E47=5,'G14 declaration and points'!$F$21,IF(E47=6,'G14 declaration and points'!$G$21,IF(E47=7,'G14 declaration and points'!$H$21,IF(E47=8,'G14 declaration and points'!$I$21,))))))))</f>
        <v>8</v>
      </c>
      <c r="H47" s="4" t="str">
        <f>'G14 declaration and points'!I18</f>
        <v>Gonis A</v>
      </c>
      <c r="I47" s="9">
        <f>'G14 declaration and points'!I7</f>
        <v>65</v>
      </c>
      <c r="J47" s="4" t="str">
        <f>'G14 declaration and points'!I5</f>
        <v>Knights Templar</v>
      </c>
      <c r="K47" s="18">
        <v>15.39</v>
      </c>
      <c r="L47" s="34">
        <f t="shared" si="9"/>
        <v>7</v>
      </c>
      <c r="M47" s="9">
        <f>IF(L47=1,'G14 declaration and points'!$B$21,IF(L47=2,'G14 declaration and points'!$C$21,IF(L47=3,'G14 declaration and points'!$D$21,IF(L47=4,'G14 declaration and points'!$E$21,IF(L47=5,'G14 declaration and points'!$F$21,IF(L47=6,'G14 declaration and points'!$G$21,IF(L47=7,'G14 declaration and points'!$H$21,IF(L47=8,'G14 declaration and points'!$I$21,))))))))</f>
        <v>2</v>
      </c>
      <c r="P47" s="9">
        <f>'G14 declaration and points'!I7</f>
        <v>65</v>
      </c>
      <c r="Q47" s="4" t="str">
        <f>'G14 declaration and points'!I5</f>
        <v>Knights Templar</v>
      </c>
      <c r="R47" s="16">
        <v>53.7</v>
      </c>
      <c r="S47" s="34">
        <f t="shared" si="10"/>
        <v>1</v>
      </c>
      <c r="T47" s="9">
        <f>IF(S47=1,'G14 declaration and points'!$B$22,IF(S47=2,'G14 declaration and points'!$C$22,IF(S47=3,'G14 declaration and points'!$D$22,IF(S47=4,'G14 declaration and points'!$E$22,IF(S47=5,'G14 declaration and points'!$F$22,IF(S47=6,'G14 declaration and points'!$G$22,IF(S47=7,'G14 declaration and points'!$H$22,IF(S47=8,'G14 declaration and points'!$I$22,))))))))</f>
        <v>8</v>
      </c>
    </row>
    <row r="49" spans="8:13" x14ac:dyDescent="0.2">
      <c r="H49" s="8"/>
      <c r="I49" s="21"/>
      <c r="J49" s="5"/>
      <c r="K49" s="5"/>
      <c r="L49" s="5"/>
    </row>
    <row r="50" spans="8:13" x14ac:dyDescent="0.2">
      <c r="I50" s="21"/>
      <c r="J50" s="5"/>
      <c r="K50" s="5"/>
      <c r="L50" s="5"/>
      <c r="M50" s="5"/>
    </row>
    <row r="51" spans="8:13" x14ac:dyDescent="0.2">
      <c r="I51" s="21"/>
      <c r="J51" s="5"/>
      <c r="K51" s="5"/>
      <c r="L51" s="38"/>
      <c r="M51" s="5"/>
    </row>
    <row r="52" spans="8:13" x14ac:dyDescent="0.2">
      <c r="I52" s="21"/>
      <c r="J52" s="5"/>
      <c r="K52" s="5"/>
      <c r="L52" s="38"/>
      <c r="M52" s="5"/>
    </row>
    <row r="53" spans="8:13" x14ac:dyDescent="0.2">
      <c r="I53" s="21"/>
      <c r="J53" s="5"/>
      <c r="K53" s="5"/>
      <c r="L53" s="38"/>
      <c r="M53" s="5"/>
    </row>
    <row r="54" spans="8:13" x14ac:dyDescent="0.2">
      <c r="I54" s="21"/>
      <c r="J54" s="5"/>
      <c r="K54" s="5"/>
      <c r="L54" s="38"/>
      <c r="M54" s="5"/>
    </row>
    <row r="55" spans="8:13" x14ac:dyDescent="0.2">
      <c r="I55" s="21"/>
      <c r="J55" s="5"/>
      <c r="K55" s="5"/>
      <c r="L55" s="38"/>
      <c r="M55" s="5"/>
    </row>
    <row r="56" spans="8:13" x14ac:dyDescent="0.2">
      <c r="I56" s="21"/>
      <c r="J56" s="5"/>
      <c r="K56" s="5"/>
      <c r="L56" s="38"/>
      <c r="M56" s="5"/>
    </row>
    <row r="57" spans="8:13" x14ac:dyDescent="0.2">
      <c r="I57" s="21"/>
      <c r="J57" s="5"/>
      <c r="K57" s="5"/>
      <c r="L57" s="38"/>
      <c r="M57" s="5"/>
    </row>
    <row r="58" spans="8:13" x14ac:dyDescent="0.2">
      <c r="I58" s="21"/>
      <c r="J58" s="5"/>
      <c r="K58" s="5"/>
      <c r="L58" s="38"/>
      <c r="M58" s="5"/>
    </row>
  </sheetData>
  <pageMargins left="0.78740157480314965" right="0.78740157480314965" top="0.78740157480314965" bottom="0.78740157480314965" header="0" footer="0"/>
  <pageSetup paperSize="9" scale="55" orientation="landscape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T58"/>
  <sheetViews>
    <sheetView topLeftCell="A10" zoomScale="70" zoomScaleNormal="70" workbookViewId="0">
      <selection activeCell="K26" sqref="K26"/>
    </sheetView>
  </sheetViews>
  <sheetFormatPr defaultRowHeight="12.75" x14ac:dyDescent="0.2"/>
  <cols>
    <col min="1" max="1" width="19.140625" bestFit="1" customWidth="1"/>
    <col min="2" max="2" width="11.85546875" style="19" customWidth="1"/>
    <col min="3" max="3" width="19.42578125" bestFit="1" customWidth="1"/>
    <col min="4" max="6" width="9.140625" style="19"/>
    <col min="8" max="8" width="21.5703125" customWidth="1"/>
    <col min="9" max="9" width="9.140625" style="19"/>
    <col min="10" max="10" width="19.42578125" bestFit="1" customWidth="1"/>
    <col min="11" max="13" width="9.140625" style="19"/>
    <col min="15" max="15" width="19.7109375" customWidth="1"/>
    <col min="16" max="16" width="9.140625" style="19"/>
    <col min="17" max="17" width="19.42578125" bestFit="1" customWidth="1"/>
    <col min="18" max="20" width="9.140625" style="19"/>
  </cols>
  <sheetData>
    <row r="1" spans="1:20" ht="23.25" x14ac:dyDescent="0.35">
      <c r="H1" s="13" t="str">
        <f>'B16 declaration and points'!D1</f>
        <v>HERTS SCHOOLS ATHLETICS FINALS 2018</v>
      </c>
      <c r="I1" s="20"/>
    </row>
    <row r="2" spans="1:20" ht="20.25" x14ac:dyDescent="0.3">
      <c r="H2" s="14" t="str">
        <f>'B16 declaration and points'!D2</f>
        <v>Tuesday 3rd July - Jarman Park, Hemel Hempstead</v>
      </c>
    </row>
    <row r="3" spans="1:20" ht="20.25" x14ac:dyDescent="0.3">
      <c r="A3" s="10" t="str">
        <f>'B16 declaration and points'!B6</f>
        <v>U16 Boys</v>
      </c>
      <c r="B3" s="24" t="s">
        <v>36</v>
      </c>
      <c r="C3" s="3"/>
    </row>
    <row r="5" spans="1:20" x14ac:dyDescent="0.2">
      <c r="A5" s="2" t="str">
        <f>'B16 declaration and points'!A8</f>
        <v>100 m</v>
      </c>
      <c r="H5" s="2" t="str">
        <f>'B16 declaration and points'!A9</f>
        <v>200 m</v>
      </c>
      <c r="O5" s="2" t="str">
        <f>'B16 declaration and points'!A10</f>
        <v>400 m</v>
      </c>
    </row>
    <row r="6" spans="1:20" x14ac:dyDescent="0.2">
      <c r="A6" s="4" t="s">
        <v>26</v>
      </c>
      <c r="B6" s="9" t="s">
        <v>4</v>
      </c>
      <c r="C6" s="4" t="s">
        <v>1</v>
      </c>
      <c r="D6" s="9" t="s">
        <v>27</v>
      </c>
      <c r="E6" s="9" t="s">
        <v>28</v>
      </c>
      <c r="F6" s="9" t="s">
        <v>29</v>
      </c>
      <c r="H6" s="4" t="s">
        <v>26</v>
      </c>
      <c r="I6" s="9" t="s">
        <v>4</v>
      </c>
      <c r="J6" s="4" t="s">
        <v>1</v>
      </c>
      <c r="K6" s="9" t="s">
        <v>27</v>
      </c>
      <c r="L6" s="9" t="s">
        <v>28</v>
      </c>
      <c r="M6" s="9" t="s">
        <v>29</v>
      </c>
      <c r="O6" s="4" t="s">
        <v>26</v>
      </c>
      <c r="P6" s="9" t="s">
        <v>4</v>
      </c>
      <c r="Q6" s="4" t="s">
        <v>1</v>
      </c>
      <c r="R6" s="9" t="s">
        <v>27</v>
      </c>
      <c r="S6" s="9" t="s">
        <v>28</v>
      </c>
      <c r="T6" s="9" t="s">
        <v>29</v>
      </c>
    </row>
    <row r="7" spans="1:20" x14ac:dyDescent="0.2">
      <c r="A7" s="4" t="str">
        <f>'B16 declaration and points'!B8</f>
        <v>L Wilson</v>
      </c>
      <c r="B7" s="9">
        <f>'B16 declaration and points'!B7</f>
        <v>5</v>
      </c>
      <c r="C7" s="4" t="str">
        <f>'B16 declaration and points'!B5</f>
        <v>Berkhamsted</v>
      </c>
      <c r="D7" s="16">
        <v>11.4</v>
      </c>
      <c r="E7" s="34">
        <f t="shared" ref="E7:E14" si="0">IF(D7="",9,RANK(D7,$D$7:$D$14,1))</f>
        <v>1</v>
      </c>
      <c r="F7" s="9">
        <f>IF(E7=1,'B16 declaration and points'!$B$23,IF(E7=2,'B16 declaration and points'!$C$23,IF(E7=3,'B16 declaration and points'!$D$23,IF(E7=4,'B16 declaration and points'!$E$23,IF(E7=5,'B16 declaration and points'!$F$23,IF(E7=6,'B16 declaration and points'!$G$23,IF(E7=7,'B16 declaration and points'!$H$23,IF(E7=8,'B16 declaration and points'!$I$23,))))))))</f>
        <v>8</v>
      </c>
      <c r="H7" s="4" t="str">
        <f>'B16 declaration and points'!B9</f>
        <v>O Webb</v>
      </c>
      <c r="I7" s="9">
        <f>'B16 declaration and points'!B7</f>
        <v>5</v>
      </c>
      <c r="J7" s="4" t="str">
        <f>'B16 declaration and points'!B5</f>
        <v>Berkhamsted</v>
      </c>
      <c r="K7" s="16">
        <v>25.5</v>
      </c>
      <c r="L7" s="34">
        <f t="shared" ref="L7:L14" si="1">IF(K7="",9,RANK(K7,$K$7:$K$14,1))</f>
        <v>7</v>
      </c>
      <c r="M7" s="9">
        <f>IF(L7=1,'B16 declaration and points'!$B$23,IF(L7=2,'B16 declaration and points'!$C$23,IF(L7=3,'B16 declaration and points'!$D$23,IF(L7=4,'B16 declaration and points'!$E$23,IF(L7=5,'B16 declaration and points'!$F$23,IF(L7=6,'B16 declaration and points'!$G$23,IF(L7=7,'B16 declaration and points'!$H$23,IF(L7=8,'B16 declaration and points'!$I$23,))))))))</f>
        <v>2</v>
      </c>
      <c r="O7" s="4" t="str">
        <f>'B16 declaration and points'!B10</f>
        <v>J.Thompson</v>
      </c>
      <c r="P7" s="9">
        <f>'B16 declaration and points'!B7</f>
        <v>5</v>
      </c>
      <c r="Q7" s="4" t="str">
        <f>'B16 declaration and points'!B5</f>
        <v>Berkhamsted</v>
      </c>
      <c r="R7" s="16">
        <v>58.6</v>
      </c>
      <c r="S7" s="34">
        <f t="shared" ref="S7:S14" si="2">IF(R7="",9,RANK(R7,$R$7:$R$14,1))</f>
        <v>7</v>
      </c>
      <c r="T7" s="9">
        <f>IF(S7=1,'B16 declaration and points'!$B$23,IF(S7=2,'B16 declaration and points'!$C$23,IF(S7=3,'B16 declaration and points'!$D$23,IF(S7=4,'B16 declaration and points'!$E$23,IF(S7=5,'B16 declaration and points'!$F$23,IF(S7=6,'B16 declaration and points'!$G$23,IF(S7=7,'B16 declaration and points'!$H$23,IF(S7=8,'B16 declaration and points'!$I$23,))))))))</f>
        <v>2</v>
      </c>
    </row>
    <row r="8" spans="1:20" x14ac:dyDescent="0.2">
      <c r="A8" s="4" t="str">
        <f>'B16 declaration and points'!C8</f>
        <v>Mulholland J</v>
      </c>
      <c r="B8" s="9">
        <f>'B16 declaration and points'!C7</f>
        <v>15</v>
      </c>
      <c r="C8" s="4" t="str">
        <f>'B16 declaration and points'!C5</f>
        <v>Hemel</v>
      </c>
      <c r="D8" s="16">
        <v>11.5</v>
      </c>
      <c r="E8" s="34">
        <f t="shared" si="0"/>
        <v>2</v>
      </c>
      <c r="F8" s="9">
        <f>IF(E8=1,'B16 declaration and points'!$B$23,IF(E8=2,'B16 declaration and points'!$C$23,IF(E8=3,'B16 declaration and points'!$D$23,IF(E8=4,'B16 declaration and points'!$E$23,IF(E8=5,'B16 declaration and points'!$F$23,IF(E8=6,'B16 declaration and points'!$G$23,IF(E8=7,'B16 declaration and points'!$H$23,IF(E8=8,'B16 declaration and points'!$I$23,))))))))</f>
        <v>7</v>
      </c>
      <c r="H8" s="4" t="str">
        <f>'B16 declaration and points'!C9</f>
        <v>West X</v>
      </c>
      <c r="I8" s="9">
        <f>'B16 declaration and points'!C7</f>
        <v>15</v>
      </c>
      <c r="J8" s="4" t="str">
        <f>'B16 declaration and points'!C5</f>
        <v>Hemel</v>
      </c>
      <c r="K8" s="16">
        <v>24.1</v>
      </c>
      <c r="L8" s="34">
        <f t="shared" si="1"/>
        <v>2</v>
      </c>
      <c r="M8" s="9">
        <f>IF(L8=1,'B16 declaration and points'!$B$23,IF(L8=2,'B16 declaration and points'!$C$23,IF(L8=3,'B16 declaration and points'!$D$23,IF(L8=4,'B16 declaration and points'!$E$23,IF(L8=5,'B16 declaration and points'!$F$23,IF(L8=6,'B16 declaration and points'!$G$23,IF(L8=7,'B16 declaration and points'!$H$23,IF(L8=8,'B16 declaration and points'!$I$23,))))))))</f>
        <v>7</v>
      </c>
      <c r="O8" s="4" t="str">
        <f>'B16 declaration and points'!C10</f>
        <v>Goates-smith G</v>
      </c>
      <c r="P8" s="9">
        <f>'B16 declaration and points'!C7</f>
        <v>15</v>
      </c>
      <c r="Q8" s="4" t="str">
        <f>'B16 declaration and points'!C5</f>
        <v>Hemel</v>
      </c>
      <c r="R8" s="16">
        <v>59.9</v>
      </c>
      <c r="S8" s="34">
        <f t="shared" si="2"/>
        <v>8</v>
      </c>
      <c r="T8" s="9">
        <f>IF(S8=1,'B16 declaration and points'!$B$23,IF(S8=2,'B16 declaration and points'!$C$23,IF(S8=3,'B16 declaration and points'!$D$23,IF(S8=4,'B16 declaration and points'!$E$23,IF(S8=5,'B16 declaration and points'!$F$23,IF(S8=6,'B16 declaration and points'!$G$23,IF(S8=7,'B16 declaration and points'!$H$23,IF(S8=8,'B16 declaration and points'!$I$23,))))))))</f>
        <v>1</v>
      </c>
    </row>
    <row r="9" spans="1:20" x14ac:dyDescent="0.2">
      <c r="A9" s="4" t="str">
        <f>'B16 declaration and points'!D8</f>
        <v>Callum Watts</v>
      </c>
      <c r="B9" s="9">
        <f>'B16 declaration and points'!D7</f>
        <v>19</v>
      </c>
      <c r="C9" s="4" t="str">
        <f>'B16 declaration and points'!D5</f>
        <v>St Columba's</v>
      </c>
      <c r="D9" s="16">
        <v>12.5</v>
      </c>
      <c r="E9" s="34">
        <f t="shared" si="0"/>
        <v>8</v>
      </c>
      <c r="F9" s="9">
        <f>IF(E9=1,'B16 declaration and points'!$B$23,IF(E9=2,'B16 declaration and points'!$C$23,IF(E9=3,'B16 declaration and points'!$D$23,IF(E9=4,'B16 declaration and points'!$E$23,IF(E9=5,'B16 declaration and points'!$F$23,IF(E9=6,'B16 declaration and points'!$G$23,IF(E9=7,'B16 declaration and points'!$H$23,IF(E9=8,'B16 declaration and points'!$I$23,))))))))</f>
        <v>1</v>
      </c>
      <c r="H9" s="4" t="str">
        <f>'B16 declaration and points'!D9</f>
        <v>Cameron Meadows</v>
      </c>
      <c r="I9" s="9">
        <f>'B16 declaration and points'!D7</f>
        <v>19</v>
      </c>
      <c r="J9" s="4" t="str">
        <f>'B16 declaration and points'!D5</f>
        <v>St Columba's</v>
      </c>
      <c r="K9" s="16">
        <v>25.8</v>
      </c>
      <c r="L9" s="34">
        <f t="shared" si="1"/>
        <v>8</v>
      </c>
      <c r="M9" s="9">
        <f>IF(L9=1,'B16 declaration and points'!$B$23,IF(L9=2,'B16 declaration and points'!$C$23,IF(L9=3,'B16 declaration and points'!$D$23,IF(L9=4,'B16 declaration and points'!$E$23,IF(L9=5,'B16 declaration and points'!$F$23,IF(L9=6,'B16 declaration and points'!$G$23,IF(L9=7,'B16 declaration and points'!$H$23,IF(L9=8,'B16 declaration and points'!$I$23,))))))))</f>
        <v>1</v>
      </c>
      <c r="O9" s="4" t="str">
        <f>'B16 declaration and points'!D10</f>
        <v>Dan Onochie-Williams</v>
      </c>
      <c r="P9" s="9">
        <f>'B16 declaration and points'!D7</f>
        <v>19</v>
      </c>
      <c r="Q9" s="4" t="str">
        <f>'B16 declaration and points'!D5</f>
        <v>St Columba's</v>
      </c>
      <c r="R9" s="16">
        <v>52.9</v>
      </c>
      <c r="S9" s="34">
        <f t="shared" si="2"/>
        <v>1</v>
      </c>
      <c r="T9" s="9">
        <f>IF(S9=1,'B16 declaration and points'!$B$23,IF(S9=2,'B16 declaration and points'!$C$23,IF(S9=3,'B16 declaration and points'!$D$23,IF(S9=4,'B16 declaration and points'!$E$23,IF(S9=5,'B16 declaration and points'!$F$23,IF(S9=6,'B16 declaration and points'!$G$23,IF(S9=7,'B16 declaration and points'!$H$23,IF(S9=8,'B16 declaration and points'!$I$23,))))))))</f>
        <v>8</v>
      </c>
    </row>
    <row r="10" spans="1:20" x14ac:dyDescent="0.2">
      <c r="A10" s="4" t="str">
        <f>'B16 declaration and points'!E8</f>
        <v>Savva N</v>
      </c>
      <c r="B10" s="9">
        <f>'B16 declaration and points'!E7</f>
        <v>26</v>
      </c>
      <c r="C10" s="4" t="str">
        <f>'B16 declaration and points'!E5</f>
        <v>Clement Danes</v>
      </c>
      <c r="D10" s="16">
        <v>12.1</v>
      </c>
      <c r="E10" s="34">
        <f t="shared" si="0"/>
        <v>6</v>
      </c>
      <c r="F10" s="9">
        <f>IF(E10=1,'B16 declaration and points'!$B$23,IF(E10=2,'B16 declaration and points'!$C$23,IF(E10=3,'B16 declaration and points'!$D$23,IF(E10=4,'B16 declaration and points'!$E$23,IF(E10=5,'B16 declaration and points'!$F$23,IF(E10=6,'B16 declaration and points'!$G$23,IF(E10=7,'B16 declaration and points'!$H$23,IF(E10=8,'B16 declaration and points'!$I$23,))))))))</f>
        <v>3</v>
      </c>
      <c r="H10" s="4" t="str">
        <f>'B16 declaration and points'!E9</f>
        <v>Ridout A</v>
      </c>
      <c r="I10" s="9">
        <f>'B16 declaration and points'!E7</f>
        <v>26</v>
      </c>
      <c r="J10" s="4" t="str">
        <f>'B16 declaration and points'!E5</f>
        <v>Clement Danes</v>
      </c>
      <c r="K10" s="16">
        <v>24.7</v>
      </c>
      <c r="L10" s="34">
        <f t="shared" si="1"/>
        <v>5</v>
      </c>
      <c r="M10" s="9">
        <f>IF(L10=1,'B16 declaration and points'!$B$23,IF(L10=2,'B16 declaration and points'!$C$23,IF(L10=3,'B16 declaration and points'!$D$23,IF(L10=4,'B16 declaration and points'!$E$23,IF(L10=5,'B16 declaration and points'!$F$23,IF(L10=6,'B16 declaration and points'!$G$23,IF(L10=7,'B16 declaration and points'!$H$23,IF(L10=8,'B16 declaration and points'!$I$23,))))))))</f>
        <v>4</v>
      </c>
      <c r="O10" s="4" t="str">
        <f>'B16 declaration and points'!E10</f>
        <v>French O</v>
      </c>
      <c r="P10" s="9">
        <f>'B16 declaration and points'!E7</f>
        <v>26</v>
      </c>
      <c r="Q10" s="4" t="str">
        <f>'B16 declaration and points'!E5</f>
        <v>Clement Danes</v>
      </c>
      <c r="R10" s="16">
        <v>56.7</v>
      </c>
      <c r="S10" s="34">
        <f t="shared" si="2"/>
        <v>6</v>
      </c>
      <c r="T10" s="9">
        <f>IF(S10=1,'B16 declaration and points'!$B$23,IF(S10=2,'B16 declaration and points'!$C$23,IF(S10=3,'B16 declaration and points'!$D$23,IF(S10=4,'B16 declaration and points'!$E$23,IF(S10=5,'B16 declaration and points'!$F$23,IF(S10=6,'B16 declaration and points'!$G$23,IF(S10=7,'B16 declaration and points'!$H$23,IF(S10=8,'B16 declaration and points'!$I$23,))))))))</f>
        <v>3</v>
      </c>
    </row>
    <row r="11" spans="1:20" x14ac:dyDescent="0.2">
      <c r="A11" s="4" t="str">
        <f>'B16 declaration and points'!F8</f>
        <v>Davies E</v>
      </c>
      <c r="B11" s="9">
        <f>'B16 declaration and points'!F7</f>
        <v>31</v>
      </c>
      <c r="C11" s="4" t="str">
        <f>'B16 declaration and points'!F5</f>
        <v>St Albans</v>
      </c>
      <c r="D11" s="16">
        <v>12.3</v>
      </c>
      <c r="E11" s="34">
        <f t="shared" si="0"/>
        <v>7</v>
      </c>
      <c r="F11" s="9">
        <f>IF(E11=1,'B16 declaration and points'!$B$23,IF(E11=2,'B16 declaration and points'!$C$23,IF(E11=3,'B16 declaration and points'!$D$23,IF(E11=4,'B16 declaration and points'!$E$23,IF(E11=5,'B16 declaration and points'!$F$23,IF(E11=6,'B16 declaration and points'!$G$23,IF(E11=7,'B16 declaration and points'!$H$23,IF(E11=8,'B16 declaration and points'!$I$23,))))))))</f>
        <v>2</v>
      </c>
      <c r="H11" s="4" t="str">
        <f>'B16 declaration and points'!F9</f>
        <v xml:space="preserve">Alao.T </v>
      </c>
      <c r="I11" s="9">
        <f>'B16 declaration and points'!F7</f>
        <v>31</v>
      </c>
      <c r="J11" s="4" t="str">
        <f>'B16 declaration and points'!F5</f>
        <v>St Albans</v>
      </c>
      <c r="K11" s="16">
        <v>25.3</v>
      </c>
      <c r="L11" s="34">
        <f t="shared" si="1"/>
        <v>6</v>
      </c>
      <c r="M11" s="9">
        <f>IF(L11=1,'B16 declaration and points'!$B$23,IF(L11=2,'B16 declaration and points'!$C$23,IF(L11=3,'B16 declaration and points'!$D$23,IF(L11=4,'B16 declaration and points'!$E$23,IF(L11=5,'B16 declaration and points'!$F$23,IF(L11=6,'B16 declaration and points'!$G$23,IF(L11=7,'B16 declaration and points'!$H$23,IF(L11=8,'B16 declaration and points'!$I$23,))))))))</f>
        <v>3</v>
      </c>
      <c r="O11" s="4" t="str">
        <f>'B16 declaration and points'!F10</f>
        <v>Bissett P</v>
      </c>
      <c r="P11" s="9">
        <f>'B16 declaration and points'!F7</f>
        <v>31</v>
      </c>
      <c r="Q11" s="4" t="str">
        <f>'B16 declaration and points'!F5</f>
        <v>St Albans</v>
      </c>
      <c r="R11" s="16">
        <v>55</v>
      </c>
      <c r="S11" s="34">
        <f t="shared" si="2"/>
        <v>3</v>
      </c>
      <c r="T11" s="9">
        <f>IF(S11=1,'B16 declaration and points'!$B$23,IF(S11=2,'B16 declaration and points'!$C$23,IF(S11=3,'B16 declaration and points'!$D$23,IF(S11=4,'B16 declaration and points'!$E$23,IF(S11=5,'B16 declaration and points'!$F$23,IF(S11=6,'B16 declaration and points'!$G$23,IF(S11=7,'B16 declaration and points'!$H$23,IF(S11=8,'B16 declaration and points'!$I$23,))))))))</f>
        <v>6</v>
      </c>
    </row>
    <row r="12" spans="1:20" x14ac:dyDescent="0.2">
      <c r="A12" s="4" t="str">
        <f>'B16 declaration and points'!G8</f>
        <v>E.Fernandes</v>
      </c>
      <c r="B12" s="9">
        <f>'B16 declaration and points'!G7</f>
        <v>41</v>
      </c>
      <c r="C12" s="4" t="str">
        <f>'B16 declaration and points'!G5</f>
        <v>Alice Owens</v>
      </c>
      <c r="D12" s="16">
        <v>11.7</v>
      </c>
      <c r="E12" s="34">
        <f t="shared" si="0"/>
        <v>3</v>
      </c>
      <c r="F12" s="9">
        <f>IF(E12=1,'B16 declaration and points'!$B$23,IF(E12=2,'B16 declaration and points'!$C$23,IF(E12=3,'B16 declaration and points'!$D$23,IF(E12=4,'B16 declaration and points'!$E$23,IF(E12=5,'B16 declaration and points'!$F$23,IF(E12=6,'B16 declaration and points'!$G$23,IF(E12=7,'B16 declaration and points'!$H$23,IF(E12=8,'B16 declaration and points'!$I$23,))))))))</f>
        <v>6</v>
      </c>
      <c r="H12" s="4" t="str">
        <f>'B16 declaration and points'!G9</f>
        <v>D.Haque</v>
      </c>
      <c r="I12" s="9">
        <f>'B16 declaration and points'!G7</f>
        <v>41</v>
      </c>
      <c r="J12" s="4" t="str">
        <f>'B16 declaration and points'!G5</f>
        <v>Alice Owens</v>
      </c>
      <c r="K12" s="16">
        <v>24.3</v>
      </c>
      <c r="L12" s="34">
        <f t="shared" si="1"/>
        <v>3</v>
      </c>
      <c r="M12" s="9">
        <f>IF(L12=1,'B16 declaration and points'!$B$23,IF(L12=2,'B16 declaration and points'!$C$23,IF(L12=3,'B16 declaration and points'!$D$23,IF(L12=4,'B16 declaration and points'!$E$23,IF(L12=5,'B16 declaration and points'!$F$23,IF(L12=6,'B16 declaration and points'!$G$23,IF(L12=7,'B16 declaration and points'!$H$23,IF(L12=8,'B16 declaration and points'!$I$23,))))))))</f>
        <v>6</v>
      </c>
      <c r="O12" s="4" t="str">
        <f>'B16 declaration and points'!G10</f>
        <v>B.Freckleton</v>
      </c>
      <c r="P12" s="9">
        <f>'B16 declaration and points'!G7</f>
        <v>41</v>
      </c>
      <c r="Q12" s="4" t="str">
        <f>'B16 declaration and points'!G5</f>
        <v>Alice Owens</v>
      </c>
      <c r="R12" s="16">
        <v>56.4</v>
      </c>
      <c r="S12" s="34">
        <f t="shared" si="2"/>
        <v>5</v>
      </c>
      <c r="T12" s="9">
        <f>IF(S12=1,'B16 declaration and points'!$B$23,IF(S12=2,'B16 declaration and points'!$C$23,IF(S12=3,'B16 declaration and points'!$D$23,IF(S12=4,'B16 declaration and points'!$E$23,IF(S12=5,'B16 declaration and points'!$F$23,IF(S12=6,'B16 declaration and points'!$G$23,IF(S12=7,'B16 declaration and points'!$H$23,IF(S12=8,'B16 declaration and points'!$I$23,))))))))</f>
        <v>4</v>
      </c>
    </row>
    <row r="13" spans="1:20" x14ac:dyDescent="0.2">
      <c r="A13" s="4" t="str">
        <f>'B16 declaration and points'!H8</f>
        <v>Haynes J</v>
      </c>
      <c r="B13" s="9">
        <f>'B16 declaration and points'!H7</f>
        <v>45</v>
      </c>
      <c r="C13" s="4" t="str">
        <f>'B16 declaration and points'!H5</f>
        <v>Habs</v>
      </c>
      <c r="D13" s="16">
        <v>11.9</v>
      </c>
      <c r="E13" s="34">
        <f t="shared" si="0"/>
        <v>5</v>
      </c>
      <c r="F13" s="9">
        <f>IF(E13=1,'B16 declaration and points'!$B$23,IF(E13=2,'B16 declaration and points'!$C$23,IF(E13=3,'B16 declaration and points'!$D$23,IF(E13=4,'B16 declaration and points'!$E$23,IF(E13=5,'B16 declaration and points'!$F$23,IF(E13=6,'B16 declaration and points'!$G$23,IF(E13=7,'B16 declaration and points'!$H$23,IF(E13=8,'B16 declaration and points'!$I$23,))))))))</f>
        <v>4</v>
      </c>
      <c r="H13" s="4" t="str">
        <f>'B16 declaration and points'!H9</f>
        <v>Rawes-Tadai A</v>
      </c>
      <c r="I13" s="9">
        <f>'B16 declaration and points'!H7</f>
        <v>45</v>
      </c>
      <c r="J13" s="4" t="str">
        <f>'B16 declaration and points'!H5</f>
        <v>Habs</v>
      </c>
      <c r="K13" s="16">
        <v>24.5</v>
      </c>
      <c r="L13" s="34">
        <f t="shared" si="1"/>
        <v>4</v>
      </c>
      <c r="M13" s="9">
        <f>IF(L13=1,'B16 declaration and points'!$B$23,IF(L13=2,'B16 declaration and points'!$C$23,IF(L13=3,'B16 declaration and points'!$D$23,IF(L13=4,'B16 declaration and points'!$E$23,IF(L13=5,'B16 declaration and points'!$F$23,IF(L13=6,'B16 declaration and points'!$G$23,IF(L13=7,'B16 declaration and points'!$H$23,IF(L13=8,'B16 declaration and points'!$I$23,))))))))</f>
        <v>5</v>
      </c>
      <c r="O13" s="4" t="str">
        <f>'B16 declaration and points'!H10</f>
        <v>Rey A</v>
      </c>
      <c r="P13" s="9">
        <f>'B16 declaration and points'!H7</f>
        <v>45</v>
      </c>
      <c r="Q13" s="4" t="str">
        <f>'B16 declaration and points'!H5</f>
        <v>Habs</v>
      </c>
      <c r="R13" s="16">
        <v>56</v>
      </c>
      <c r="S13" s="34">
        <f t="shared" si="2"/>
        <v>4</v>
      </c>
      <c r="T13" s="9">
        <f>IF(S13=1,'B16 declaration and points'!$B$23,IF(S13=2,'B16 declaration and points'!$C$23,IF(S13=3,'B16 declaration and points'!$D$23,IF(S13=4,'B16 declaration and points'!$E$23,IF(S13=5,'B16 declaration and points'!$F$23,IF(S13=6,'B16 declaration and points'!$G$23,IF(S13=7,'B16 declaration and points'!$H$23,IF(S13=8,'B16 declaration and points'!$I$23,))))))))</f>
        <v>5</v>
      </c>
    </row>
    <row r="14" spans="1:20" x14ac:dyDescent="0.2">
      <c r="A14" s="4" t="str">
        <f>'B16 declaration and points'!I8</f>
        <v>Kitan Adegun</v>
      </c>
      <c r="B14" s="9">
        <f>'B16 declaration and points'!I7</f>
        <v>47</v>
      </c>
      <c r="C14" s="4" t="str">
        <f>'B16 declaration and points'!I5</f>
        <v>Hitchin</v>
      </c>
      <c r="D14" s="16">
        <v>11.8</v>
      </c>
      <c r="E14" s="34">
        <f t="shared" si="0"/>
        <v>4</v>
      </c>
      <c r="F14" s="9">
        <f>IF(E14=1,'B16 declaration and points'!$B$23,IF(E14=2,'B16 declaration and points'!$C$23,IF(E14=3,'B16 declaration and points'!$D$23,IF(E14=4,'B16 declaration and points'!$E$23,IF(E14=5,'B16 declaration and points'!$F$23,IF(E14=6,'B16 declaration and points'!$G$23,IF(E14=7,'B16 declaration and points'!$H$23,IF(E14=8,'B16 declaration and points'!$I$23,))))))))</f>
        <v>5</v>
      </c>
      <c r="H14" s="4" t="str">
        <f>'B16 declaration and points'!I9</f>
        <v>Daniel Kessi</v>
      </c>
      <c r="I14" s="9">
        <f>'B16 declaration and points'!I7</f>
        <v>47</v>
      </c>
      <c r="J14" s="4" t="str">
        <f>'B16 declaration and points'!I5</f>
        <v>Hitchin</v>
      </c>
      <c r="K14" s="16">
        <v>23.4</v>
      </c>
      <c r="L14" s="34">
        <f t="shared" si="1"/>
        <v>1</v>
      </c>
      <c r="M14" s="9">
        <f>IF(L14=1,'B16 declaration and points'!$B$23,IF(L14=2,'B16 declaration and points'!$C$23,IF(L14=3,'B16 declaration and points'!$D$23,IF(L14=4,'B16 declaration and points'!$E$23,IF(L14=5,'B16 declaration and points'!$F$23,IF(L14=6,'B16 declaration and points'!$G$23,IF(L14=7,'B16 declaration and points'!$H$23,IF(L14=8,'B16 declaration and points'!$I$23,))))))))</f>
        <v>8</v>
      </c>
      <c r="O14" s="4" t="str">
        <f>'B16 declaration and points'!I10</f>
        <v xml:space="preserve">Adam Price </v>
      </c>
      <c r="P14" s="9">
        <f>'B16 declaration and points'!I7</f>
        <v>47</v>
      </c>
      <c r="Q14" s="4" t="str">
        <f>'B16 declaration and points'!I5</f>
        <v>Hitchin</v>
      </c>
      <c r="R14" s="16">
        <v>54.1</v>
      </c>
      <c r="S14" s="34">
        <f t="shared" si="2"/>
        <v>2</v>
      </c>
      <c r="T14" s="9">
        <f>IF(S14=1,'B16 declaration and points'!$B$23,IF(S14=2,'B16 declaration and points'!$C$23,IF(S14=3,'B16 declaration and points'!$D$23,IF(S14=4,'B16 declaration and points'!$E$23,IF(S14=5,'B16 declaration and points'!$F$23,IF(S14=6,'B16 declaration and points'!$G$23,IF(S14=7,'B16 declaration and points'!$H$23,IF(S14=8,'B16 declaration and points'!$I$23,))))))))</f>
        <v>7</v>
      </c>
    </row>
    <row r="15" spans="1:20" x14ac:dyDescent="0.2">
      <c r="E15" s="37"/>
      <c r="L15" s="37"/>
      <c r="S15" s="37"/>
    </row>
    <row r="16" spans="1:20" x14ac:dyDescent="0.2">
      <c r="A16" s="2" t="str">
        <f>'B16 declaration and points'!A11</f>
        <v>800 m</v>
      </c>
      <c r="H16" s="2" t="str">
        <f>'B16 declaration and points'!A12</f>
        <v>1500 m</v>
      </c>
      <c r="O16" s="2" t="str">
        <f>'B16 declaration and points'!A13</f>
        <v>Hurdles</v>
      </c>
    </row>
    <row r="17" spans="1:20" x14ac:dyDescent="0.2">
      <c r="A17" s="4" t="s">
        <v>26</v>
      </c>
      <c r="B17" s="9" t="s">
        <v>4</v>
      </c>
      <c r="C17" s="4" t="s">
        <v>1</v>
      </c>
      <c r="D17" s="9" t="s">
        <v>27</v>
      </c>
      <c r="E17" s="9" t="s">
        <v>28</v>
      </c>
      <c r="F17" s="9" t="s">
        <v>29</v>
      </c>
      <c r="H17" s="4" t="s">
        <v>26</v>
      </c>
      <c r="I17" s="9" t="s">
        <v>4</v>
      </c>
      <c r="J17" s="4" t="s">
        <v>1</v>
      </c>
      <c r="K17" s="9" t="s">
        <v>27</v>
      </c>
      <c r="L17" s="9" t="s">
        <v>28</v>
      </c>
      <c r="M17" s="9" t="s">
        <v>29</v>
      </c>
      <c r="O17" s="4" t="s">
        <v>26</v>
      </c>
      <c r="P17" s="9" t="s">
        <v>4</v>
      </c>
      <c r="Q17" s="4" t="s">
        <v>1</v>
      </c>
      <c r="R17" s="9" t="s">
        <v>27</v>
      </c>
      <c r="S17" s="9" t="s">
        <v>28</v>
      </c>
      <c r="T17" s="9" t="s">
        <v>29</v>
      </c>
    </row>
    <row r="18" spans="1:20" x14ac:dyDescent="0.2">
      <c r="A18" s="4" t="str">
        <f>'B16 declaration and points'!B11</f>
        <v>A.Phillips</v>
      </c>
      <c r="B18" s="9">
        <f>'B16 declaration and points'!B7</f>
        <v>5</v>
      </c>
      <c r="C18" s="4" t="str">
        <f>'B16 declaration and points'!B5</f>
        <v>Berkhamsted</v>
      </c>
      <c r="D18" s="18">
        <v>2.0920000000000001</v>
      </c>
      <c r="E18" s="34">
        <f t="shared" ref="E18:E25" si="3">IF(D18="",9,RANK(D18,$D$18:$D$25,1))</f>
        <v>4</v>
      </c>
      <c r="F18" s="9">
        <f>IF(E18=1,'B16 declaration and points'!$B$23,IF(E18=2,'B16 declaration and points'!$C$23,IF(E18=3,'B16 declaration and points'!$D$23,IF(E18=4,'B16 declaration and points'!$E$23,IF(E18=5,'B16 declaration and points'!$F$23,IF(E18=6,'B16 declaration and points'!$G$23,IF(E18=7,'B16 declaration and points'!$H$23,IF(E18=8,'B16 declaration and points'!$I$23,))))))))</f>
        <v>5</v>
      </c>
      <c r="H18" s="4" t="str">
        <f>'B16 declaration and points'!B12</f>
        <v>J.Day</v>
      </c>
      <c r="I18" s="9">
        <f>'B16 declaration and points'!B7</f>
        <v>5</v>
      </c>
      <c r="J18" s="4" t="str">
        <f>'B16 declaration and points'!B5</f>
        <v>Berkhamsted</v>
      </c>
      <c r="K18" s="33">
        <v>4.5599999999999996</v>
      </c>
      <c r="L18" s="34">
        <f t="shared" ref="L18:L25" si="4">IF(K18="",9,RANK(K18,$K$18:$K$25,1))</f>
        <v>5</v>
      </c>
      <c r="M18" s="9">
        <f>IF(L18=1,'B16 declaration and points'!$B$23,IF(L18=2,'B16 declaration and points'!$C$23,IF(L18=3,'B16 declaration and points'!$D$23,IF(L18=4,'B16 declaration and points'!$E$23,IF(L18=5,'B16 declaration and points'!$F$23,IF(L18=6,'B16 declaration and points'!$G$23,IF(L18=7,'B16 declaration and points'!$H$23,IF(L18=8,'B16 declaration and points'!$I$23,))))))))</f>
        <v>4</v>
      </c>
      <c r="O18" s="4" t="str">
        <f>'B16 declaration and points'!B13</f>
        <v>M.Green</v>
      </c>
      <c r="P18" s="9">
        <f>'B16 declaration and points'!B7</f>
        <v>5</v>
      </c>
      <c r="Q18" s="4" t="str">
        <f>'B16 declaration and points'!B5</f>
        <v>Berkhamsted</v>
      </c>
      <c r="R18" s="16">
        <v>15.1</v>
      </c>
      <c r="S18" s="34">
        <f t="shared" ref="S18:S25" si="5">IF(R18="",9,RANK(R18,$R$18:$R$25,1))</f>
        <v>4</v>
      </c>
      <c r="T18" s="9">
        <f>IF(S18=1,'B16 declaration and points'!$B$23,IF(S18=2,'B16 declaration and points'!$C$23,IF(S18=3,'B16 declaration and points'!$D$23,IF(S18=4,'B16 declaration and points'!$E$23,IF(S18=5,'B16 declaration and points'!$F$23,IF(S18=6,'B16 declaration and points'!$G$23,IF(S18=7,'B16 declaration and points'!$H$23,IF(S18=8,'B16 declaration and points'!$I$23,))))))))</f>
        <v>5</v>
      </c>
    </row>
    <row r="19" spans="1:20" x14ac:dyDescent="0.2">
      <c r="A19" s="4" t="str">
        <f>'B16 declaration and points'!C11</f>
        <v>Raine J/Ginn T</v>
      </c>
      <c r="B19" s="9">
        <f>'B16 declaration and points'!C7</f>
        <v>15</v>
      </c>
      <c r="C19" s="4" t="str">
        <f>'B16 declaration and points'!C5</f>
        <v>Hemel</v>
      </c>
      <c r="D19" s="18">
        <v>2.13</v>
      </c>
      <c r="E19" s="34">
        <f t="shared" si="3"/>
        <v>7</v>
      </c>
      <c r="F19" s="9">
        <f>IF(E19=1,'B16 declaration and points'!$B$23,IF(E19=2,'B16 declaration and points'!$C$23,IF(E19=3,'B16 declaration and points'!$D$23,IF(E19=4,'B16 declaration and points'!$E$23,IF(E19=5,'B16 declaration and points'!$F$23,IF(E19=6,'B16 declaration and points'!$G$23,IF(E19=7,'B16 declaration and points'!$H$23,IF(E19=8,'B16 declaration and points'!$I$23,))))))))</f>
        <v>2</v>
      </c>
      <c r="H19" s="4" t="str">
        <f>'B16 declaration and points'!C12</f>
        <v>Ashton T</v>
      </c>
      <c r="I19" s="9">
        <f>'B16 declaration and points'!C7</f>
        <v>15</v>
      </c>
      <c r="J19" s="4" t="str">
        <f>'B16 declaration and points'!C5</f>
        <v>Hemel</v>
      </c>
      <c r="K19" s="18">
        <v>4.58</v>
      </c>
      <c r="L19" s="34">
        <f t="shared" si="4"/>
        <v>6</v>
      </c>
      <c r="M19" s="9">
        <f>IF(L19=1,'B16 declaration and points'!$B$23,IF(L19=2,'B16 declaration and points'!$C$23,IF(L19=3,'B16 declaration and points'!$D$23,IF(L19=4,'B16 declaration and points'!$E$23,IF(L19=5,'B16 declaration and points'!$F$23,IF(L19=6,'B16 declaration and points'!$G$23,IF(L19=7,'B16 declaration and points'!$H$23,IF(L19=8,'B16 declaration and points'!$I$23,))))))))</f>
        <v>3</v>
      </c>
      <c r="O19" s="4" t="str">
        <f>'B16 declaration and points'!C13</f>
        <v>Proctor C</v>
      </c>
      <c r="P19" s="9">
        <f>'B16 declaration and points'!C7</f>
        <v>15</v>
      </c>
      <c r="Q19" s="4" t="str">
        <f>'B16 declaration and points'!C5</f>
        <v>Hemel</v>
      </c>
      <c r="R19" s="16">
        <v>14.9</v>
      </c>
      <c r="S19" s="34">
        <f t="shared" si="5"/>
        <v>3</v>
      </c>
      <c r="T19" s="9">
        <f>IF(S19=1,'B16 declaration and points'!$B$23,IF(S19=2,'B16 declaration and points'!$C$23,IF(S19=3,'B16 declaration and points'!$D$23,IF(S19=4,'B16 declaration and points'!$E$23,IF(S19=5,'B16 declaration and points'!$F$23,IF(S19=6,'B16 declaration and points'!$G$23,IF(S19=7,'B16 declaration and points'!$H$23,IF(S19=8,'B16 declaration and points'!$I$23,))))))))</f>
        <v>6</v>
      </c>
    </row>
    <row r="20" spans="1:20" x14ac:dyDescent="0.2">
      <c r="A20" s="4" t="str">
        <f>'B16 declaration and points'!D11</f>
        <v>Tom Richold / Oliver Marks</v>
      </c>
      <c r="B20" s="9">
        <f>'B16 declaration and points'!D7</f>
        <v>19</v>
      </c>
      <c r="C20" s="4" t="str">
        <f>'B16 declaration and points'!D5</f>
        <v>St Columba's</v>
      </c>
      <c r="D20" s="18">
        <v>2.15</v>
      </c>
      <c r="E20" s="34">
        <f t="shared" si="3"/>
        <v>8</v>
      </c>
      <c r="F20" s="9">
        <f>IF(E20=1,'B16 declaration and points'!$B$23,IF(E20=2,'B16 declaration and points'!$C$23,IF(E20=3,'B16 declaration and points'!$D$23,IF(E20=4,'B16 declaration and points'!$E$23,IF(E20=5,'B16 declaration and points'!$F$23,IF(E20=6,'B16 declaration and points'!$G$23,IF(E20=7,'B16 declaration and points'!$H$23,IF(E20=8,'B16 declaration and points'!$I$23,))))))))</f>
        <v>1</v>
      </c>
      <c r="H20" s="4" t="str">
        <f>'B16 declaration and points'!D12</f>
        <v>Fergus Watson / Mattie Labiak</v>
      </c>
      <c r="I20" s="9">
        <f>'B16 declaration and points'!D7</f>
        <v>19</v>
      </c>
      <c r="J20" s="4" t="str">
        <f>'B16 declaration and points'!D5</f>
        <v>St Columba's</v>
      </c>
      <c r="K20" s="18">
        <v>4.4800000000000004</v>
      </c>
      <c r="L20" s="34">
        <f t="shared" si="4"/>
        <v>4</v>
      </c>
      <c r="M20" s="9">
        <f>IF(L20=1,'B16 declaration and points'!$B$23,IF(L20=2,'B16 declaration and points'!$C$23,IF(L20=3,'B16 declaration and points'!$D$23,IF(L20=4,'B16 declaration and points'!$E$23,IF(L20=5,'B16 declaration and points'!$F$23,IF(L20=6,'B16 declaration and points'!$G$23,IF(L20=7,'B16 declaration and points'!$H$23,IF(L20=8,'B16 declaration and points'!$I$23,))))))))</f>
        <v>5</v>
      </c>
      <c r="O20" s="4" t="str">
        <f>'B16 declaration and points'!D13</f>
        <v>Jack Geldard</v>
      </c>
      <c r="P20" s="9">
        <f>'B16 declaration and points'!D7</f>
        <v>19</v>
      </c>
      <c r="Q20" s="4" t="str">
        <f>'B16 declaration and points'!D5</f>
        <v>St Columba's</v>
      </c>
      <c r="R20" s="16">
        <v>17.3</v>
      </c>
      <c r="S20" s="34">
        <f t="shared" si="5"/>
        <v>8</v>
      </c>
      <c r="T20" s="9">
        <f>IF(S20=1,'B16 declaration and points'!$B$23,IF(S20=2,'B16 declaration and points'!$C$23,IF(S20=3,'B16 declaration and points'!$D$23,IF(S20=4,'B16 declaration and points'!$E$23,IF(S20=5,'B16 declaration and points'!$F$23,IF(S20=6,'B16 declaration and points'!$G$23,IF(S20=7,'B16 declaration and points'!$H$23,IF(S20=8,'B16 declaration and points'!$I$23,))))))))</f>
        <v>1</v>
      </c>
    </row>
    <row r="21" spans="1:20" x14ac:dyDescent="0.2">
      <c r="A21" s="4" t="str">
        <f>'B16 declaration and points'!E11</f>
        <v>Hunter B/ Austen J</v>
      </c>
      <c r="B21" s="9">
        <f>'B16 declaration and points'!E7</f>
        <v>26</v>
      </c>
      <c r="C21" s="4" t="str">
        <f>'B16 declaration and points'!E5</f>
        <v>Clement Danes</v>
      </c>
      <c r="D21" s="18">
        <v>2.08</v>
      </c>
      <c r="E21" s="34">
        <f t="shared" si="3"/>
        <v>2</v>
      </c>
      <c r="F21" s="9">
        <f>IF(E21=1,'B16 declaration and points'!$B$23,IF(E21=2,'B16 declaration and points'!$C$23,IF(E21=3,'B16 declaration and points'!$D$23,IF(E21=4,'B16 declaration and points'!$E$23,IF(E21=5,'B16 declaration and points'!$F$23,IF(E21=6,'B16 declaration and points'!$G$23,IF(E21=7,'B16 declaration and points'!$H$23,IF(E21=8,'B16 declaration and points'!$I$23,))))))))</f>
        <v>7</v>
      </c>
      <c r="H21" s="4" t="str">
        <f>'B16 declaration and points'!E12</f>
        <v>Woollett C/ Kaushal S</v>
      </c>
      <c r="I21" s="9">
        <f>'B16 declaration and points'!E7</f>
        <v>26</v>
      </c>
      <c r="J21" s="4" t="str">
        <f>'B16 declaration and points'!E5</f>
        <v>Clement Danes</v>
      </c>
      <c r="K21" s="18">
        <v>5.01</v>
      </c>
      <c r="L21" s="34">
        <f t="shared" si="4"/>
        <v>7</v>
      </c>
      <c r="M21" s="9">
        <f>IF(L21=1,'B16 declaration and points'!$B$23,IF(L21=2,'B16 declaration and points'!$C$23,IF(L21=3,'B16 declaration and points'!$D$23,IF(L21=4,'B16 declaration and points'!$E$23,IF(L21=5,'B16 declaration and points'!$F$23,IF(L21=6,'B16 declaration and points'!$G$23,IF(L21=7,'B16 declaration and points'!$H$23,IF(L21=8,'B16 declaration and points'!$I$23,))))))))</f>
        <v>2</v>
      </c>
      <c r="O21" s="4" t="str">
        <f>'B16 declaration and points'!E13</f>
        <v>Alland K</v>
      </c>
      <c r="P21" s="9">
        <f>'B16 declaration and points'!E7</f>
        <v>26</v>
      </c>
      <c r="Q21" s="4" t="str">
        <f>'B16 declaration and points'!E5</f>
        <v>Clement Danes</v>
      </c>
      <c r="R21" s="16">
        <v>14.7</v>
      </c>
      <c r="S21" s="34">
        <f t="shared" si="5"/>
        <v>2</v>
      </c>
      <c r="T21" s="9">
        <f>IF(S21=1,'B16 declaration and points'!$B$23,IF(S21=2,'B16 declaration and points'!$C$23,IF(S21=3,'B16 declaration and points'!$D$23,IF(S21=4,'B16 declaration and points'!$E$23,IF(S21=5,'B16 declaration and points'!$F$23,IF(S21=6,'B16 declaration and points'!$G$23,IF(S21=7,'B16 declaration and points'!$H$23,IF(S21=8,'B16 declaration and points'!$I$23,))))))))</f>
        <v>7</v>
      </c>
    </row>
    <row r="22" spans="1:20" x14ac:dyDescent="0.2">
      <c r="A22" s="4" t="str">
        <f>'B16 declaration and points'!F11</f>
        <v>Harris A/Obikwu J</v>
      </c>
      <c r="B22" s="9">
        <f>'B16 declaration and points'!F7</f>
        <v>31</v>
      </c>
      <c r="C22" s="4" t="str">
        <f>'B16 declaration and points'!F5</f>
        <v>St Albans</v>
      </c>
      <c r="D22" s="18">
        <v>2.04</v>
      </c>
      <c r="E22" s="34">
        <f t="shared" si="3"/>
        <v>1</v>
      </c>
      <c r="F22" s="9">
        <f>IF(E22=1,'B16 declaration and points'!$B$23,IF(E22=2,'B16 declaration and points'!$C$23,IF(E22=3,'B16 declaration and points'!$D$23,IF(E22=4,'B16 declaration and points'!$E$23,IF(E22=5,'B16 declaration and points'!$F$23,IF(E22=6,'B16 declaration and points'!$G$23,IF(E22=7,'B16 declaration and points'!$H$23,IF(E22=8,'B16 declaration and points'!$I$23,))))))))</f>
        <v>8</v>
      </c>
      <c r="H22" s="4" t="str">
        <f>'B16 declaration and points'!F12</f>
        <v>Moore.J / Stubbs L</v>
      </c>
      <c r="I22" s="9">
        <f>'B16 declaration and points'!F7</f>
        <v>31</v>
      </c>
      <c r="J22" s="4" t="str">
        <f>'B16 declaration and points'!F5</f>
        <v>St Albans</v>
      </c>
      <c r="K22" s="18">
        <v>4.2709999999999999</v>
      </c>
      <c r="L22" s="34">
        <f t="shared" si="4"/>
        <v>2</v>
      </c>
      <c r="M22" s="9">
        <f>IF(L22=1,'B16 declaration and points'!$B$23,IF(L22=2,'B16 declaration and points'!$C$23,IF(L22=3,'B16 declaration and points'!$D$23,IF(L22=4,'B16 declaration and points'!$E$23,IF(L22=5,'B16 declaration and points'!$F$23,IF(L22=6,'B16 declaration and points'!$G$23,IF(L22=7,'B16 declaration and points'!$H$23,IF(L22=8,'B16 declaration and points'!$I$23,))))))))</f>
        <v>7</v>
      </c>
      <c r="O22" s="4" t="str">
        <f>'B16 declaration and points'!F13</f>
        <v>Peacock E</v>
      </c>
      <c r="P22" s="9">
        <f>'B16 declaration and points'!F7</f>
        <v>31</v>
      </c>
      <c r="Q22" s="4" t="str">
        <f>'B16 declaration and points'!F5</f>
        <v>St Albans</v>
      </c>
      <c r="R22" s="16">
        <v>15.2</v>
      </c>
      <c r="S22" s="34">
        <f t="shared" si="5"/>
        <v>5</v>
      </c>
      <c r="T22" s="9">
        <f>IF(S22=1,'B16 declaration and points'!$B$23,IF(S22=2,'B16 declaration and points'!$C$23,IF(S22=3,'B16 declaration and points'!$D$23,IF(S22=4,'B16 declaration and points'!$E$23,IF(S22=5,'B16 declaration and points'!$F$23,IF(S22=6,'B16 declaration and points'!$G$23,IF(S22=7,'B16 declaration and points'!$H$23,IF(S22=8,'B16 declaration and points'!$I$23,))))))))</f>
        <v>4</v>
      </c>
    </row>
    <row r="23" spans="1:20" x14ac:dyDescent="0.2">
      <c r="A23" s="4" t="str">
        <f>'B16 declaration and points'!G11</f>
        <v>G.Bayley/A.Lytrides</v>
      </c>
      <c r="B23" s="9">
        <f>'B16 declaration and points'!G7</f>
        <v>41</v>
      </c>
      <c r="C23" s="4" t="str">
        <f>'B16 declaration and points'!G5</f>
        <v>Alice Owens</v>
      </c>
      <c r="D23" s="18">
        <v>2.0910000000000002</v>
      </c>
      <c r="E23" s="34">
        <f t="shared" si="3"/>
        <v>3</v>
      </c>
      <c r="F23" s="9">
        <f>IF(E23=1,'B16 declaration and points'!$B$23,IF(E23=2,'B16 declaration and points'!$C$23,IF(E23=3,'B16 declaration and points'!$D$23,IF(E23=4,'B16 declaration and points'!$E$23,IF(E23=5,'B16 declaration and points'!$F$23,IF(E23=6,'B16 declaration and points'!$G$23,IF(E23=7,'B16 declaration and points'!$H$23,IF(E23=8,'B16 declaration and points'!$I$23,))))))))</f>
        <v>6</v>
      </c>
      <c r="H23" s="4" t="str">
        <f>'B16 declaration and points'!G12</f>
        <v>J.Allison/L.Finnegan</v>
      </c>
      <c r="I23" s="9">
        <f>'B16 declaration and points'!G7</f>
        <v>41</v>
      </c>
      <c r="J23" s="4" t="str">
        <f>'B16 declaration and points'!G5</f>
        <v>Alice Owens</v>
      </c>
      <c r="K23" s="18">
        <v>4.4000000000000004</v>
      </c>
      <c r="L23" s="34">
        <f t="shared" si="4"/>
        <v>3</v>
      </c>
      <c r="M23" s="9">
        <f>IF(L23=1,'B16 declaration and points'!$B$23,IF(L23=2,'B16 declaration and points'!$C$23,IF(L23=3,'B16 declaration and points'!$D$23,IF(L23=4,'B16 declaration and points'!$E$23,IF(L23=5,'B16 declaration and points'!$F$23,IF(L23=6,'B16 declaration and points'!$G$23,IF(L23=7,'B16 declaration and points'!$H$23,IF(L23=8,'B16 declaration and points'!$I$23,))))))))</f>
        <v>6</v>
      </c>
      <c r="O23" s="4" t="str">
        <f>'B16 declaration and points'!G13</f>
        <v>E.Johnston</v>
      </c>
      <c r="P23" s="9">
        <f>'B16 declaration and points'!G7</f>
        <v>41</v>
      </c>
      <c r="Q23" s="4" t="str">
        <f>'B16 declaration and points'!G5</f>
        <v>Alice Owens</v>
      </c>
      <c r="R23" s="16">
        <v>15.8</v>
      </c>
      <c r="S23" s="34">
        <f t="shared" si="5"/>
        <v>7</v>
      </c>
      <c r="T23" s="9">
        <f>IF(S23=1,'B16 declaration and points'!$B$23,IF(S23=2,'B16 declaration and points'!$C$23,IF(S23=3,'B16 declaration and points'!$D$23,IF(S23=4,'B16 declaration and points'!$E$23,IF(S23=5,'B16 declaration and points'!$F$23,IF(S23=6,'B16 declaration and points'!$G$23,IF(S23=7,'B16 declaration and points'!$H$23,IF(S23=8,'B16 declaration and points'!$I$23,))))))))</f>
        <v>2</v>
      </c>
    </row>
    <row r="24" spans="1:20" x14ac:dyDescent="0.2">
      <c r="A24" s="4" t="str">
        <f>'B16 declaration and points'!H11</f>
        <v>Muralitharan M/Boratt J</v>
      </c>
      <c r="B24" s="9">
        <f>'B16 declaration and points'!H7</f>
        <v>45</v>
      </c>
      <c r="C24" s="4" t="str">
        <f>'B16 declaration and points'!H5</f>
        <v>Habs</v>
      </c>
      <c r="D24" s="18">
        <v>2.1</v>
      </c>
      <c r="E24" s="34">
        <f t="shared" si="3"/>
        <v>5</v>
      </c>
      <c r="F24" s="9">
        <f>IF(E24=1,'B16 declaration and points'!$B$23,IF(E24=2,'B16 declaration and points'!$C$23,IF(E24=3,'B16 declaration and points'!$D$23,IF(E24=4,'B16 declaration and points'!$E$23,IF(E24=5,'B16 declaration and points'!$F$23,IF(E24=6,'B16 declaration and points'!$G$23,IF(E24=7,'B16 declaration and points'!$H$23,IF(E24=8,'B16 declaration and points'!$I$23,))))))))</f>
        <v>4</v>
      </c>
      <c r="H24" s="4" t="str">
        <f>'B16 declaration and points'!H12</f>
        <v>Newman S</v>
      </c>
      <c r="I24" s="9">
        <f>'B16 declaration and points'!H7</f>
        <v>45</v>
      </c>
      <c r="J24" s="4" t="str">
        <f>'B16 declaration and points'!H5</f>
        <v>Habs</v>
      </c>
      <c r="K24" s="18">
        <v>5.0199999999999996</v>
      </c>
      <c r="L24" s="34">
        <f t="shared" si="4"/>
        <v>8</v>
      </c>
      <c r="M24" s="9">
        <f>IF(L24=1,'B16 declaration and points'!$B$23,IF(L24=2,'B16 declaration and points'!$C$23,IF(L24=3,'B16 declaration and points'!$D$23,IF(L24=4,'B16 declaration and points'!$E$23,IF(L24=5,'B16 declaration and points'!$F$23,IF(L24=6,'B16 declaration and points'!$G$23,IF(L24=7,'B16 declaration and points'!$H$23,IF(L24=8,'B16 declaration and points'!$I$23,))))))))</f>
        <v>1</v>
      </c>
      <c r="O24" s="4" t="str">
        <f>'B16 declaration and points'!H13</f>
        <v>Chow E</v>
      </c>
      <c r="P24" s="9">
        <f>'B16 declaration and points'!H7</f>
        <v>45</v>
      </c>
      <c r="Q24" s="4" t="str">
        <f>'B16 declaration and points'!H5</f>
        <v>Habs</v>
      </c>
      <c r="R24" s="16">
        <v>15.5</v>
      </c>
      <c r="S24" s="34">
        <f t="shared" si="5"/>
        <v>6</v>
      </c>
      <c r="T24" s="9">
        <f>IF(S24=1,'B16 declaration and points'!$B$23,IF(S24=2,'B16 declaration and points'!$C$23,IF(S24=3,'B16 declaration and points'!$D$23,IF(S24=4,'B16 declaration and points'!$E$23,IF(S24=5,'B16 declaration and points'!$F$23,IF(S24=6,'B16 declaration and points'!$G$23,IF(S24=7,'B16 declaration and points'!$H$23,IF(S24=8,'B16 declaration and points'!$I$23,))))))))</f>
        <v>3</v>
      </c>
    </row>
    <row r="25" spans="1:20" x14ac:dyDescent="0.2">
      <c r="A25" s="4" t="str">
        <f>'B16 declaration and points'!I11</f>
        <v>Loui Barnes</v>
      </c>
      <c r="B25" s="9">
        <f>'B16 declaration and points'!I7</f>
        <v>47</v>
      </c>
      <c r="C25" s="4" t="str">
        <f>'B16 declaration and points'!I5</f>
        <v>Hitchin</v>
      </c>
      <c r="D25" s="18">
        <v>2.12</v>
      </c>
      <c r="E25" s="34">
        <f t="shared" si="3"/>
        <v>6</v>
      </c>
      <c r="F25" s="9">
        <f>IF(E25=1,'B16 declaration and points'!$B$23,IF(E25=2,'B16 declaration and points'!$C$23,IF(E25=3,'B16 declaration and points'!$D$23,IF(E25=4,'B16 declaration and points'!$E$23,IF(E25=5,'B16 declaration and points'!$F$23,IF(E25=6,'B16 declaration and points'!$G$23,IF(E25=7,'B16 declaration and points'!$H$23,IF(E25=8,'B16 declaration and points'!$I$23,))))))))</f>
        <v>3</v>
      </c>
      <c r="H25" s="4" t="str">
        <f>'B16 declaration and points'!I12</f>
        <v>Joe Gallego</v>
      </c>
      <c r="I25" s="9">
        <f>'B16 declaration and points'!I7</f>
        <v>47</v>
      </c>
      <c r="J25" s="4" t="str">
        <f>'B16 declaration and points'!I5</f>
        <v>Hitchin</v>
      </c>
      <c r="K25" s="18">
        <v>4.2699999999999996</v>
      </c>
      <c r="L25" s="34">
        <f t="shared" si="4"/>
        <v>1</v>
      </c>
      <c r="M25" s="9">
        <f>IF(L25=1,'B16 declaration and points'!$B$23,IF(L25=2,'B16 declaration and points'!$C$23,IF(L25=3,'B16 declaration and points'!$D$23,IF(L25=4,'B16 declaration and points'!$E$23,IF(L25=5,'B16 declaration and points'!$F$23,IF(L25=6,'B16 declaration and points'!$G$23,IF(L25=7,'B16 declaration and points'!$H$23,IF(L25=8,'B16 declaration and points'!$I$23,))))))))</f>
        <v>8</v>
      </c>
      <c r="O25" s="4" t="str">
        <f>'B16 declaration and points'!I13</f>
        <v>Joel Evans</v>
      </c>
      <c r="P25" s="9">
        <f>'B16 declaration and points'!I7</f>
        <v>47</v>
      </c>
      <c r="Q25" s="4" t="str">
        <f>'B16 declaration and points'!I5</f>
        <v>Hitchin</v>
      </c>
      <c r="R25" s="16">
        <v>13.9</v>
      </c>
      <c r="S25" s="34">
        <f t="shared" si="5"/>
        <v>1</v>
      </c>
      <c r="T25" s="9">
        <f>IF(S25=1,'B16 declaration and points'!$B$23,IF(S25=2,'B16 declaration and points'!$C$23,IF(S25=3,'B16 declaration and points'!$D$23,IF(S25=4,'B16 declaration and points'!$E$23,IF(S25=5,'B16 declaration and points'!$F$23,IF(S25=6,'B16 declaration and points'!$G$23,IF(S25=7,'B16 declaration and points'!$H$23,IF(S25=8,'B16 declaration and points'!$I$23,))))))))</f>
        <v>8</v>
      </c>
    </row>
    <row r="26" spans="1:20" x14ac:dyDescent="0.2">
      <c r="E26" s="37"/>
      <c r="L26" s="37"/>
      <c r="S26" s="37"/>
    </row>
    <row r="27" spans="1:20" x14ac:dyDescent="0.2">
      <c r="A27" s="2" t="str">
        <f>'B16 declaration and points'!A14</f>
        <v>Long jump</v>
      </c>
      <c r="H27" s="2" t="str">
        <f>'B16 declaration and points'!A15</f>
        <v>Triple jump</v>
      </c>
      <c r="O27" s="2" t="str">
        <f>'B16 declaration and points'!A16</f>
        <v>High jump</v>
      </c>
    </row>
    <row r="28" spans="1:20" x14ac:dyDescent="0.2">
      <c r="A28" s="4" t="s">
        <v>26</v>
      </c>
      <c r="B28" s="9" t="s">
        <v>4</v>
      </c>
      <c r="C28" s="4" t="s">
        <v>1</v>
      </c>
      <c r="D28" s="9" t="s">
        <v>30</v>
      </c>
      <c r="E28" s="9" t="s">
        <v>28</v>
      </c>
      <c r="F28" s="9" t="s">
        <v>29</v>
      </c>
      <c r="H28" s="4" t="s">
        <v>26</v>
      </c>
      <c r="I28" s="9" t="s">
        <v>4</v>
      </c>
      <c r="J28" s="4" t="s">
        <v>1</v>
      </c>
      <c r="K28" s="9" t="s">
        <v>30</v>
      </c>
      <c r="L28" s="9" t="s">
        <v>28</v>
      </c>
      <c r="M28" s="9" t="s">
        <v>29</v>
      </c>
      <c r="O28" s="4" t="s">
        <v>26</v>
      </c>
      <c r="P28" s="9" t="s">
        <v>4</v>
      </c>
      <c r="Q28" s="4" t="s">
        <v>1</v>
      </c>
      <c r="R28" s="9" t="s">
        <v>31</v>
      </c>
      <c r="S28" s="9" t="s">
        <v>28</v>
      </c>
      <c r="T28" s="9" t="s">
        <v>29</v>
      </c>
    </row>
    <row r="29" spans="1:20" x14ac:dyDescent="0.2">
      <c r="A29" s="4" t="str">
        <f>'B16 declaration and points'!B14</f>
        <v>J Stever</v>
      </c>
      <c r="B29" s="9">
        <f>'B16 declaration and points'!B7</f>
        <v>5</v>
      </c>
      <c r="C29" s="4" t="str">
        <f>'B16 declaration and points'!B5</f>
        <v>Berkhamsted</v>
      </c>
      <c r="D29" s="18">
        <v>4.7</v>
      </c>
      <c r="E29" s="34">
        <f t="shared" ref="E29:E36" si="6">IF(D29="",9,RANK(D29,$D$29:$D$36,0))</f>
        <v>8</v>
      </c>
      <c r="F29" s="9">
        <f>IF(E29=1,'B16 declaration and points'!$B$23,IF(E29=2,'B16 declaration and points'!$C$23,IF(E29=3,'B16 declaration and points'!$D$23,IF(E29=4,'B16 declaration and points'!$E$23,IF(E29=5,'B16 declaration and points'!$F$23,IF(E29=6,'B16 declaration and points'!$G$23,IF(E29=7,'B16 declaration and points'!$H$23,IF(E29=8,'B16 declaration and points'!$I$23,))))))))</f>
        <v>1</v>
      </c>
      <c r="H29" s="4" t="str">
        <f>'B16 declaration and points'!B15</f>
        <v>M.Green</v>
      </c>
      <c r="I29" s="9">
        <f>'B16 declaration and points'!B7</f>
        <v>5</v>
      </c>
      <c r="J29" s="4" t="str">
        <f>'B16 declaration and points'!B5</f>
        <v>Berkhamsted</v>
      </c>
      <c r="K29" s="18">
        <v>10.59</v>
      </c>
      <c r="L29" s="34">
        <f t="shared" ref="L29:L36" si="7">IF(K29="",9,RANK(K29,$K$29:$K$36,0))</f>
        <v>8</v>
      </c>
      <c r="M29" s="9">
        <f>IF(L29=1,'B16 declaration and points'!$B$23,IF(L29=2,'B16 declaration and points'!$C$23,IF(L29=3,'B16 declaration and points'!$D$23,IF(L29=4,'B16 declaration and points'!$E$23,IF(L29=5,'B16 declaration and points'!$F$23,IF(L29=6,'B16 declaration and points'!$G$23,IF(L29=7,'B16 declaration and points'!$H$23,IF(L29=8,'B16 declaration and points'!$I$23,))))))))</f>
        <v>1</v>
      </c>
      <c r="O29" s="4" t="str">
        <f>'B16 declaration and points'!B16</f>
        <v>J.Thompson</v>
      </c>
      <c r="P29" s="9">
        <f>'B16 declaration and points'!B7</f>
        <v>5</v>
      </c>
      <c r="Q29" s="4" t="str">
        <f>'B16 declaration and points'!B5</f>
        <v>Berkhamsted</v>
      </c>
      <c r="R29" s="18">
        <v>1.5209999999999999</v>
      </c>
      <c r="S29" s="34">
        <f t="shared" ref="S29:S36" si="8">IF(R29="",9,RANK(R29,$R$29:$R$36,0))</f>
        <v>5</v>
      </c>
      <c r="T29" s="9">
        <f>IF(S29=1,'B16 declaration and points'!$B$23,IF(S29=2,'B16 declaration and points'!$C$23,IF(S29=3,'B16 declaration and points'!$D$23,IF(S29=4,'B16 declaration and points'!$E$23,IF(S29=5,'B16 declaration and points'!$F$23,IF(S29=6,'B16 declaration and points'!$G$23,IF(S29=7,'B16 declaration and points'!$H$23,IF(S29=8,'B16 declaration and points'!$I$23,))))))))</f>
        <v>4</v>
      </c>
    </row>
    <row r="30" spans="1:20" x14ac:dyDescent="0.2">
      <c r="A30" s="4" t="str">
        <f>'B16 declaration and points'!C14</f>
        <v>Mulholland J</v>
      </c>
      <c r="B30" s="9">
        <f>'B16 declaration and points'!C7</f>
        <v>15</v>
      </c>
      <c r="C30" s="4" t="str">
        <f>'B16 declaration and points'!C5</f>
        <v>Hemel</v>
      </c>
      <c r="D30" s="18">
        <v>5.63</v>
      </c>
      <c r="E30" s="34">
        <f t="shared" si="6"/>
        <v>4</v>
      </c>
      <c r="F30" s="9">
        <f>IF(E30=1,'B16 declaration and points'!$B$23,IF(E30=2,'B16 declaration and points'!$C$23,IF(E30=3,'B16 declaration and points'!$D$23,IF(E30=4,'B16 declaration and points'!$E$23,IF(E30=5,'B16 declaration and points'!$F$23,IF(E30=6,'B16 declaration and points'!$G$23,IF(E30=7,'B16 declaration and points'!$H$23,IF(E30=8,'B16 declaration and points'!$I$23,))))))))</f>
        <v>5</v>
      </c>
      <c r="H30" s="4" t="str">
        <f>'B16 declaration and points'!C15</f>
        <v>West X</v>
      </c>
      <c r="I30" s="9">
        <f>'B16 declaration and points'!C7</f>
        <v>15</v>
      </c>
      <c r="J30" s="4" t="str">
        <f>'B16 declaration and points'!C5</f>
        <v>Hemel</v>
      </c>
      <c r="K30" s="18">
        <v>11.53</v>
      </c>
      <c r="L30" s="34">
        <f t="shared" si="7"/>
        <v>4</v>
      </c>
      <c r="M30" s="9">
        <f>IF(L30=1,'B16 declaration and points'!$B$23,IF(L30=2,'B16 declaration and points'!$C$23,IF(L30=3,'B16 declaration and points'!$D$23,IF(L30=4,'B16 declaration and points'!$E$23,IF(L30=5,'B16 declaration and points'!$F$23,IF(L30=6,'B16 declaration and points'!$G$23,IF(L30=7,'B16 declaration and points'!$H$23,IF(L30=8,'B16 declaration and points'!$I$23,))))))))</f>
        <v>5</v>
      </c>
      <c r="O30" s="4" t="str">
        <f>'B16 declaration and points'!C16</f>
        <v>Goates-Smith G</v>
      </c>
      <c r="P30" s="9">
        <f>'B16 declaration and points'!C7</f>
        <v>15</v>
      </c>
      <c r="Q30" s="4" t="str">
        <f>'B16 declaration and points'!C5</f>
        <v>Hemel</v>
      </c>
      <c r="R30" s="33">
        <v>1.61</v>
      </c>
      <c r="S30" s="34">
        <f t="shared" si="8"/>
        <v>3</v>
      </c>
      <c r="T30" s="9">
        <f>IF(S30=1,'B16 declaration and points'!$B$23,IF(S30=2,'B16 declaration and points'!$C$23,IF(S30=3,'B16 declaration and points'!$D$23,IF(S30=4,'B16 declaration and points'!$E$23,IF(S30=5,'B16 declaration and points'!$F$23,IF(S30=6,'B16 declaration and points'!$G$23,IF(S30=7,'B16 declaration and points'!$H$23,IF(S30=8,'B16 declaration and points'!$I$23,))))))))</f>
        <v>6</v>
      </c>
    </row>
    <row r="31" spans="1:20" x14ac:dyDescent="0.2">
      <c r="A31" s="4" t="str">
        <f>'B16 declaration and points'!D14</f>
        <v>Lalou Olufunwa</v>
      </c>
      <c r="B31" s="9">
        <f>'B16 declaration and points'!D7</f>
        <v>19</v>
      </c>
      <c r="C31" s="4" t="str">
        <f>'B16 declaration and points'!D5</f>
        <v>St Columba's</v>
      </c>
      <c r="D31" s="18">
        <v>4.9400000000000004</v>
      </c>
      <c r="E31" s="34">
        <f t="shared" si="6"/>
        <v>5</v>
      </c>
      <c r="F31" s="9">
        <f>IF(E31=1,'B16 declaration and points'!$B$23,IF(E31=2,'B16 declaration and points'!$C$23,IF(E31=3,'B16 declaration and points'!$D$23,IF(E31=4,'B16 declaration and points'!$E$23,IF(E31=5,'B16 declaration and points'!$F$23,IF(E31=6,'B16 declaration and points'!$G$23,IF(E31=7,'B16 declaration and points'!$H$23,IF(E31=8,'B16 declaration and points'!$I$23,))))))))</f>
        <v>4</v>
      </c>
      <c r="H31" s="4" t="str">
        <f>'B16 declaration and points'!D15</f>
        <v>Dan Onochie-Williams</v>
      </c>
      <c r="I31" s="9">
        <f>'B16 declaration and points'!D7</f>
        <v>19</v>
      </c>
      <c r="J31" s="4" t="str">
        <f>'B16 declaration and points'!D5</f>
        <v>St Columba's</v>
      </c>
      <c r="K31" s="18">
        <v>12.94</v>
      </c>
      <c r="L31" s="34">
        <f t="shared" si="7"/>
        <v>1</v>
      </c>
      <c r="M31" s="9">
        <f>IF(L31=1,'B16 declaration and points'!$B$23,IF(L31=2,'B16 declaration and points'!$C$23,IF(L31=3,'B16 declaration and points'!$D$23,IF(L31=4,'B16 declaration and points'!$E$23,IF(L31=5,'B16 declaration and points'!$F$23,IF(L31=6,'B16 declaration and points'!$G$23,IF(L31=7,'B16 declaration and points'!$H$23,IF(L31=8,'B16 declaration and points'!$I$23,))))))))</f>
        <v>8</v>
      </c>
      <c r="O31" s="4" t="str">
        <f>'B16 declaration and points'!D16</f>
        <v>Cameron Meadows</v>
      </c>
      <c r="P31" s="9">
        <f>'B16 declaration and points'!D7</f>
        <v>19</v>
      </c>
      <c r="Q31" s="4" t="str">
        <f>'B16 declaration and points'!D5</f>
        <v>St Columba's</v>
      </c>
      <c r="R31" s="18">
        <v>1.55</v>
      </c>
      <c r="S31" s="34">
        <f t="shared" si="8"/>
        <v>4</v>
      </c>
      <c r="T31" s="9">
        <f>IF(S31=1,'B16 declaration and points'!$B$23,IF(S31=2,'B16 declaration and points'!$C$23,IF(S31=3,'B16 declaration and points'!$D$23,IF(S31=4,'B16 declaration and points'!$E$23,IF(S31=5,'B16 declaration and points'!$F$23,IF(S31=6,'B16 declaration and points'!$G$23,IF(S31=7,'B16 declaration and points'!$H$23,IF(S31=8,'B16 declaration and points'!$I$23,))))))))</f>
        <v>5</v>
      </c>
    </row>
    <row r="32" spans="1:20" x14ac:dyDescent="0.2">
      <c r="A32" s="4" t="str">
        <f>'B16 declaration and points'!E14</f>
        <v>Glynne J</v>
      </c>
      <c r="B32" s="9">
        <f>'B16 declaration and points'!E7</f>
        <v>26</v>
      </c>
      <c r="C32" s="4" t="str">
        <f>'B16 declaration and points'!E5</f>
        <v>Clement Danes</v>
      </c>
      <c r="D32" s="18">
        <v>5.76</v>
      </c>
      <c r="E32" s="34">
        <f t="shared" si="6"/>
        <v>3</v>
      </c>
      <c r="F32" s="9">
        <f>IF(E32=1,'B16 declaration and points'!$B$23,IF(E32=2,'B16 declaration and points'!$C$23,IF(E32=3,'B16 declaration and points'!$D$23,IF(E32=4,'B16 declaration and points'!$E$23,IF(E32=5,'B16 declaration and points'!$F$23,IF(E32=6,'B16 declaration and points'!$G$23,IF(E32=7,'B16 declaration and points'!$H$23,IF(E32=8,'B16 declaration and points'!$I$23,))))))))</f>
        <v>6</v>
      </c>
      <c r="H32" s="4" t="str">
        <f>'B16 declaration and points'!E15</f>
        <v>Gauke W</v>
      </c>
      <c r="I32" s="9">
        <f>'B16 declaration and points'!E7</f>
        <v>26</v>
      </c>
      <c r="J32" s="4" t="str">
        <f>'B16 declaration and points'!E5</f>
        <v>Clement Danes</v>
      </c>
      <c r="K32" s="18">
        <v>11.74</v>
      </c>
      <c r="L32" s="34">
        <f t="shared" si="7"/>
        <v>2</v>
      </c>
      <c r="M32" s="9">
        <f>IF(L32=1,'B16 declaration and points'!$B$23,IF(L32=2,'B16 declaration and points'!$C$23,IF(L32=3,'B16 declaration and points'!$D$23,IF(L32=4,'B16 declaration and points'!$E$23,IF(L32=5,'B16 declaration and points'!$F$23,IF(L32=6,'B16 declaration and points'!$G$23,IF(L32=7,'B16 declaration and points'!$H$23,IF(L32=8,'B16 declaration and points'!$I$23,))))))))</f>
        <v>7</v>
      </c>
      <c r="O32" s="4" t="str">
        <f>'B16 declaration and points'!E16</f>
        <v>Day W</v>
      </c>
      <c r="P32" s="9">
        <f>'B16 declaration and points'!E7</f>
        <v>26</v>
      </c>
      <c r="Q32" s="4" t="str">
        <f>'B16 declaration and points'!E5</f>
        <v>Clement Danes</v>
      </c>
      <c r="R32" s="18">
        <v>1.49</v>
      </c>
      <c r="S32" s="34">
        <f t="shared" si="8"/>
        <v>8</v>
      </c>
      <c r="T32" s="9">
        <f>IF(S32=1,'B16 declaration and points'!$B$23,IF(S32=2,'B16 declaration and points'!$C$23,IF(S32=3,'B16 declaration and points'!$D$23,IF(S32=4,'B16 declaration and points'!$E$23,IF(S32=5,'B16 declaration and points'!$F$23,IF(S32=6,'B16 declaration and points'!$G$23,IF(S32=7,'B16 declaration and points'!$H$23,IF(S32=8,'B16 declaration and points'!$I$23,))))))))</f>
        <v>1</v>
      </c>
    </row>
    <row r="33" spans="1:20" x14ac:dyDescent="0.2">
      <c r="A33" s="4" t="str">
        <f>'B16 declaration and points'!F14</f>
        <v>Ross D</v>
      </c>
      <c r="B33" s="9">
        <f>'B16 declaration and points'!F7</f>
        <v>31</v>
      </c>
      <c r="C33" s="4" t="str">
        <f>'B16 declaration and points'!F5</f>
        <v>St Albans</v>
      </c>
      <c r="D33" s="18">
        <v>4.9009999999999998</v>
      </c>
      <c r="E33" s="34">
        <f t="shared" si="6"/>
        <v>6</v>
      </c>
      <c r="F33" s="9">
        <f>IF(E33=1,'B16 declaration and points'!$B$23,IF(E33=2,'B16 declaration and points'!$C$23,IF(E33=3,'B16 declaration and points'!$D$23,IF(E33=4,'B16 declaration and points'!$E$23,IF(E33=5,'B16 declaration and points'!$F$23,IF(E33=6,'B16 declaration and points'!$G$23,IF(E33=7,'B16 declaration and points'!$H$23,IF(E33=8,'B16 declaration and points'!$I$23,))))))))</f>
        <v>3</v>
      </c>
      <c r="H33" s="4" t="str">
        <f>'B16 declaration and points'!F15</f>
        <v xml:space="preserve">Alao.T </v>
      </c>
      <c r="I33" s="9">
        <f>'B16 declaration and points'!F7</f>
        <v>31</v>
      </c>
      <c r="J33" s="4" t="str">
        <f>'B16 declaration and points'!F5</f>
        <v>St Albans</v>
      </c>
      <c r="K33" s="18">
        <v>10.93</v>
      </c>
      <c r="L33" s="34">
        <f t="shared" si="7"/>
        <v>7</v>
      </c>
      <c r="M33" s="9">
        <f>IF(L33=1,'B16 declaration and points'!$B$23,IF(L33=2,'B16 declaration and points'!$C$23,IF(L33=3,'B16 declaration and points'!$D$23,IF(L33=4,'B16 declaration and points'!$E$23,IF(L33=5,'B16 declaration and points'!$F$23,IF(L33=6,'B16 declaration and points'!$G$23,IF(L33=7,'B16 declaration and points'!$H$23,IF(L33=8,'B16 declaration and points'!$I$23,))))))))</f>
        <v>2</v>
      </c>
      <c r="O33" s="4" t="str">
        <f>'B16 declaration and points'!F16</f>
        <v>Jack K</v>
      </c>
      <c r="P33" s="9">
        <f>'B16 declaration and points'!F7</f>
        <v>31</v>
      </c>
      <c r="Q33" s="4" t="str">
        <f>'B16 declaration and points'!F5</f>
        <v>St Albans</v>
      </c>
      <c r="R33" s="18">
        <v>1.8</v>
      </c>
      <c r="S33" s="34">
        <f t="shared" si="8"/>
        <v>1</v>
      </c>
      <c r="T33" s="9">
        <f>IF(S33=1,'B16 declaration and points'!$B$23,IF(S33=2,'B16 declaration and points'!$C$23,IF(S33=3,'B16 declaration and points'!$D$23,IF(S33=4,'B16 declaration and points'!$E$23,IF(S33=5,'B16 declaration and points'!$F$23,IF(S33=6,'B16 declaration and points'!$G$23,IF(S33=7,'B16 declaration and points'!$H$23,IF(S33=8,'B16 declaration and points'!$I$23,))))))))</f>
        <v>8</v>
      </c>
    </row>
    <row r="34" spans="1:20" x14ac:dyDescent="0.2">
      <c r="A34" s="4" t="str">
        <f>'B16 declaration and points'!G14</f>
        <v>E.Fernandes</v>
      </c>
      <c r="B34" s="9">
        <f>'B16 declaration and points'!G7</f>
        <v>41</v>
      </c>
      <c r="C34" s="4" t="str">
        <f>'B16 declaration and points'!G5</f>
        <v>Alice Owens</v>
      </c>
      <c r="D34" s="18">
        <v>5.97</v>
      </c>
      <c r="E34" s="34">
        <f t="shared" si="6"/>
        <v>1</v>
      </c>
      <c r="F34" s="9">
        <f>IF(E34=1,'B16 declaration and points'!$B$23,IF(E34=2,'B16 declaration and points'!$C$23,IF(E34=3,'B16 declaration and points'!$D$23,IF(E34=4,'B16 declaration and points'!$E$23,IF(E34=5,'B16 declaration and points'!$F$23,IF(E34=6,'B16 declaration and points'!$G$23,IF(E34=7,'B16 declaration and points'!$H$23,IF(E34=8,'B16 declaration and points'!$I$23,))))))))</f>
        <v>8</v>
      </c>
      <c r="H34" s="4" t="str">
        <f>'B16 declaration and points'!G15</f>
        <v>B.Anderson</v>
      </c>
      <c r="I34" s="9">
        <f>'B16 declaration and points'!G7</f>
        <v>41</v>
      </c>
      <c r="J34" s="4" t="str">
        <f>'B16 declaration and points'!G5</f>
        <v>Alice Owens</v>
      </c>
      <c r="K34" s="18">
        <v>11.59</v>
      </c>
      <c r="L34" s="34">
        <f t="shared" si="7"/>
        <v>3</v>
      </c>
      <c r="M34" s="9">
        <f>IF(L34=1,'B16 declaration and points'!$B$23,IF(L34=2,'B16 declaration and points'!$C$23,IF(L34=3,'B16 declaration and points'!$D$23,IF(L34=4,'B16 declaration and points'!$E$23,IF(L34=5,'B16 declaration and points'!$F$23,IF(L34=6,'B16 declaration and points'!$G$23,IF(L34=7,'B16 declaration and points'!$H$23,IF(L34=8,'B16 declaration and points'!$I$23,))))))))</f>
        <v>6</v>
      </c>
      <c r="O34" s="4" t="str">
        <f>'B16 declaration and points'!G16</f>
        <v>D.Haque</v>
      </c>
      <c r="P34" s="9">
        <f>'B16 declaration and points'!G7</f>
        <v>41</v>
      </c>
      <c r="Q34" s="4" t="str">
        <f>'B16 declaration and points'!G5</f>
        <v>Alice Owens</v>
      </c>
      <c r="R34" s="18">
        <v>1.4910000000000001</v>
      </c>
      <c r="S34" s="34">
        <f t="shared" si="8"/>
        <v>7</v>
      </c>
      <c r="T34" s="9">
        <f>IF(S34=1,'B16 declaration and points'!$B$23,IF(S34=2,'B16 declaration and points'!$C$23,IF(S34=3,'B16 declaration and points'!$D$23,IF(S34=4,'B16 declaration and points'!$E$23,IF(S34=5,'B16 declaration and points'!$F$23,IF(S34=6,'B16 declaration and points'!$G$23,IF(S34=7,'B16 declaration and points'!$H$23,IF(S34=8,'B16 declaration and points'!$I$23,))))))))</f>
        <v>2</v>
      </c>
    </row>
    <row r="35" spans="1:20" x14ac:dyDescent="0.2">
      <c r="A35" s="4" t="str">
        <f>'B16 declaration and points'!H14</f>
        <v>Klochko P</v>
      </c>
      <c r="B35" s="9">
        <f>'B16 declaration and points'!H7</f>
        <v>45</v>
      </c>
      <c r="C35" s="4" t="str">
        <f>'B16 declaration and points'!H5</f>
        <v>Habs</v>
      </c>
      <c r="D35" s="18">
        <v>4.9000000000000004</v>
      </c>
      <c r="E35" s="34">
        <f t="shared" si="6"/>
        <v>7</v>
      </c>
      <c r="F35" s="9">
        <f>IF(E35=1,'B16 declaration and points'!$B$23,IF(E35=2,'B16 declaration and points'!$C$23,IF(E35=3,'B16 declaration and points'!$D$23,IF(E35=4,'B16 declaration and points'!$E$23,IF(E35=5,'B16 declaration and points'!$F$23,IF(E35=6,'B16 declaration and points'!$G$23,IF(E35=7,'B16 declaration and points'!$H$23,IF(E35=8,'B16 declaration and points'!$I$23,))))))))</f>
        <v>2</v>
      </c>
      <c r="H35" s="4" t="str">
        <f>'B16 declaration and points'!H15</f>
        <v>Dulabh V</v>
      </c>
      <c r="I35" s="9">
        <f>'B16 declaration and points'!H7</f>
        <v>45</v>
      </c>
      <c r="J35" s="4" t="str">
        <f>'B16 declaration and points'!H5</f>
        <v>Habs</v>
      </c>
      <c r="K35" s="18">
        <v>10.94</v>
      </c>
      <c r="L35" s="34">
        <f t="shared" si="7"/>
        <v>6</v>
      </c>
      <c r="M35" s="9">
        <f>IF(L35=1,'B16 declaration and points'!$B$23,IF(L35=2,'B16 declaration and points'!$C$23,IF(L35=3,'B16 declaration and points'!$D$23,IF(L35=4,'B16 declaration and points'!$E$23,IF(L35=5,'B16 declaration and points'!$F$23,IF(L35=6,'B16 declaration and points'!$G$23,IF(L35=7,'B16 declaration and points'!$H$23,IF(L35=8,'B16 declaration and points'!$I$23,))))))))</f>
        <v>3</v>
      </c>
      <c r="O35" s="4" t="str">
        <f>'B16 declaration and points'!H16</f>
        <v>Patel R</v>
      </c>
      <c r="P35" s="9">
        <f>'B16 declaration and points'!H7</f>
        <v>45</v>
      </c>
      <c r="Q35" s="4" t="str">
        <f>'B16 declaration and points'!H5</f>
        <v>Habs</v>
      </c>
      <c r="R35" s="18">
        <v>1.52</v>
      </c>
      <c r="S35" s="34">
        <f t="shared" si="8"/>
        <v>6</v>
      </c>
      <c r="T35" s="9">
        <f>IF(S35=1,'B16 declaration and points'!$B$23,IF(S35=2,'B16 declaration and points'!$C$23,IF(S35=3,'B16 declaration and points'!$D$23,IF(S35=4,'B16 declaration and points'!$E$23,IF(S35=5,'B16 declaration and points'!$F$23,IF(S35=6,'B16 declaration and points'!$G$23,IF(S35=7,'B16 declaration and points'!$H$23,IF(S35=8,'B16 declaration and points'!$I$23,))))))))</f>
        <v>3</v>
      </c>
    </row>
    <row r="36" spans="1:20" x14ac:dyDescent="0.2">
      <c r="A36" s="4" t="str">
        <f>'B16 declaration and points'!I14</f>
        <v xml:space="preserve">Alex Kirk </v>
      </c>
      <c r="B36" s="9">
        <f>'B16 declaration and points'!I7</f>
        <v>47</v>
      </c>
      <c r="C36" s="4" t="str">
        <f>'B16 declaration and points'!I5</f>
        <v>Hitchin</v>
      </c>
      <c r="D36" s="18">
        <v>5.8</v>
      </c>
      <c r="E36" s="34">
        <f t="shared" si="6"/>
        <v>2</v>
      </c>
      <c r="F36" s="9">
        <f>IF(E36=1,'B16 declaration and points'!$B$23,IF(E36=2,'B16 declaration and points'!$C$23,IF(E36=3,'B16 declaration and points'!$D$23,IF(E36=4,'B16 declaration and points'!$E$23,IF(E36=5,'B16 declaration and points'!$F$23,IF(E36=6,'B16 declaration and points'!$G$23,IF(E36=7,'B16 declaration and points'!$H$23,IF(E36=8,'B16 declaration and points'!$I$23,))))))))</f>
        <v>7</v>
      </c>
      <c r="H36" s="4" t="str">
        <f>'B16 declaration and points'!I15</f>
        <v>Joel Evans</v>
      </c>
      <c r="I36" s="9">
        <f>'B16 declaration and points'!I7</f>
        <v>47</v>
      </c>
      <c r="J36" s="4" t="str">
        <f>'B16 declaration and points'!I5</f>
        <v>Hitchin</v>
      </c>
      <c r="K36" s="18">
        <v>11.06</v>
      </c>
      <c r="L36" s="34">
        <f t="shared" si="7"/>
        <v>5</v>
      </c>
      <c r="M36" s="9">
        <f>IF(L36=1,'B16 declaration and points'!$B$23,IF(L36=2,'B16 declaration and points'!$C$23,IF(L36=3,'B16 declaration and points'!$D$23,IF(L36=4,'B16 declaration and points'!$E$23,IF(L36=5,'B16 declaration and points'!$F$23,IF(L36=6,'B16 declaration and points'!$G$23,IF(L36=7,'B16 declaration and points'!$H$23,IF(L36=8,'B16 declaration and points'!$I$23,))))))))</f>
        <v>4</v>
      </c>
      <c r="O36" s="4" t="str">
        <f>'B16 declaration and points'!I16</f>
        <v>Glenn Harrison</v>
      </c>
      <c r="P36" s="9">
        <f>'B16 declaration and points'!I7</f>
        <v>47</v>
      </c>
      <c r="Q36" s="4" t="str">
        <f>'B16 declaration and points'!I5</f>
        <v>Hitchin</v>
      </c>
      <c r="R36" s="18">
        <v>1.7</v>
      </c>
      <c r="S36" s="34">
        <f t="shared" si="8"/>
        <v>2</v>
      </c>
      <c r="T36" s="9">
        <f>IF(S36=1,'B16 declaration and points'!$B$23,IF(S36=2,'B16 declaration and points'!$C$23,IF(S36=3,'B16 declaration and points'!$D$23,IF(S36=4,'B16 declaration and points'!$E$23,IF(S36=5,'B16 declaration and points'!$F$23,IF(S36=6,'B16 declaration and points'!$G$23,IF(S36=7,'B16 declaration and points'!$H$23,IF(S36=8,'B16 declaration and points'!$I$23,))))))))</f>
        <v>7</v>
      </c>
    </row>
    <row r="37" spans="1:20" x14ac:dyDescent="0.2">
      <c r="E37" s="37"/>
      <c r="L37" s="37"/>
      <c r="S37" s="37"/>
    </row>
    <row r="38" spans="1:20" x14ac:dyDescent="0.2">
      <c r="A38" s="2" t="str">
        <f>'B16 declaration and points'!A17</f>
        <v>Javelin</v>
      </c>
      <c r="H38" s="2" t="str">
        <f>'B16 declaration and points'!A18</f>
        <v>Shot</v>
      </c>
      <c r="O38" s="2" t="str">
        <f>'B16 declaration and points'!A19</f>
        <v>Discus</v>
      </c>
    </row>
    <row r="39" spans="1:20" x14ac:dyDescent="0.2">
      <c r="A39" s="4" t="s">
        <v>26</v>
      </c>
      <c r="B39" s="9" t="s">
        <v>4</v>
      </c>
      <c r="C39" s="4" t="s">
        <v>1</v>
      </c>
      <c r="D39" s="9" t="s">
        <v>30</v>
      </c>
      <c r="E39" s="9" t="s">
        <v>28</v>
      </c>
      <c r="F39" s="9" t="s">
        <v>29</v>
      </c>
      <c r="H39" s="4" t="s">
        <v>26</v>
      </c>
      <c r="I39" s="9" t="s">
        <v>4</v>
      </c>
      <c r="J39" s="4" t="s">
        <v>1</v>
      </c>
      <c r="K39" s="9" t="s">
        <v>30</v>
      </c>
      <c r="L39" s="9" t="s">
        <v>28</v>
      </c>
      <c r="M39" s="9" t="s">
        <v>29</v>
      </c>
      <c r="O39" s="4" t="s">
        <v>26</v>
      </c>
      <c r="P39" s="9" t="s">
        <v>4</v>
      </c>
      <c r="Q39" s="4" t="s">
        <v>1</v>
      </c>
      <c r="R39" s="9" t="s">
        <v>30</v>
      </c>
      <c r="S39" s="9" t="s">
        <v>28</v>
      </c>
      <c r="T39" s="9" t="s">
        <v>29</v>
      </c>
    </row>
    <row r="40" spans="1:20" x14ac:dyDescent="0.2">
      <c r="A40" s="4" t="str">
        <f>'B16 declaration and points'!B17</f>
        <v>C.Hardy</v>
      </c>
      <c r="B40" s="9">
        <f>'B16 declaration and points'!B7</f>
        <v>5</v>
      </c>
      <c r="C40" s="4" t="str">
        <f>'B16 declaration and points'!B5</f>
        <v>Berkhamsted</v>
      </c>
      <c r="D40" s="18">
        <v>29.01</v>
      </c>
      <c r="E40" s="34">
        <f t="shared" ref="E40:E47" si="9">IF(D40="",9,RANK(D40,$D$40:$D$47,0))</f>
        <v>7</v>
      </c>
      <c r="F40" s="9">
        <f>IF(E40=1,'B16 declaration and points'!$B$23,IF(E40=2,'B16 declaration and points'!$C$23,IF(E40=3,'B16 declaration and points'!$D$23,IF(E40=4,'B16 declaration and points'!$E$23,IF(E40=5,'B16 declaration and points'!$F$23,IF(E40=6,'B16 declaration and points'!$G$23,IF(E40=7,'B16 declaration and points'!$H$23,IF(E40=8,'B16 declaration and points'!$I$23,))))))))</f>
        <v>2</v>
      </c>
      <c r="H40" s="4" t="str">
        <f>'B16 declaration and points'!B18</f>
        <v>W.Stanford</v>
      </c>
      <c r="I40" s="9">
        <f>'B16 declaration and points'!B7</f>
        <v>5</v>
      </c>
      <c r="J40" s="4" t="str">
        <f>'B16 declaration and points'!B5</f>
        <v>Berkhamsted</v>
      </c>
      <c r="K40" s="18">
        <v>10.32</v>
      </c>
      <c r="L40" s="34">
        <f t="shared" ref="L40:L47" si="10">IF(K40="",9,RANK(K40,$K$40:$K$47,0))</f>
        <v>6</v>
      </c>
      <c r="M40" s="9">
        <f>IF(L40=1,'B16 declaration and points'!$B$23,IF(L40=2,'B16 declaration and points'!$C$23,IF(L40=3,'B16 declaration and points'!$D$23,IF(L40=4,'B16 declaration and points'!$E$23,IF(L40=5,'B16 declaration and points'!$F$23,IF(L40=6,'B16 declaration and points'!$G$23,IF(L40=7,'B16 declaration and points'!$H$23,IF(L40=8,'B16 declaration and points'!$I$23,))))))))</f>
        <v>3</v>
      </c>
      <c r="O40" s="4" t="str">
        <f>'B16 declaration and points'!B19</f>
        <v>O.Webb</v>
      </c>
      <c r="P40" s="9">
        <f>'B16 declaration and points'!B7</f>
        <v>5</v>
      </c>
      <c r="Q40" s="4" t="str">
        <f>'B16 declaration and points'!B5</f>
        <v>Berkhamsted</v>
      </c>
      <c r="R40" s="18">
        <v>33.71</v>
      </c>
      <c r="S40" s="34">
        <f t="shared" ref="S40:S47" si="11">IF(R40="",9,RANK(R40,$R$40:$R$47,0))</f>
        <v>2</v>
      </c>
      <c r="T40" s="9">
        <f>IF(S40=1,'B16 declaration and points'!$B$23,IF(S40=2,'B16 declaration and points'!$C$23,IF(S40=3,'B16 declaration and points'!$D$23,IF(S40=4,'B16 declaration and points'!$E$23,IF(S40=5,'B16 declaration and points'!$F$23,IF(S40=6,'B16 declaration and points'!$G$23,IF(S40=7,'B16 declaration and points'!$H$23,IF(S40=8,'B16 declaration and points'!$I$23,))))))))</f>
        <v>7</v>
      </c>
    </row>
    <row r="41" spans="1:20" x14ac:dyDescent="0.2">
      <c r="A41" s="4" t="str">
        <f>'B16 declaration and points'!C17</f>
        <v>Bell A</v>
      </c>
      <c r="B41" s="9">
        <f>'B16 declaration and points'!C7</f>
        <v>15</v>
      </c>
      <c r="C41" s="4" t="str">
        <f>'B16 declaration and points'!C5</f>
        <v>Hemel</v>
      </c>
      <c r="D41" s="18">
        <v>29.51</v>
      </c>
      <c r="E41" s="34">
        <f t="shared" si="9"/>
        <v>5</v>
      </c>
      <c r="F41" s="9">
        <f>IF(E41=1,'B16 declaration and points'!$B$23,IF(E41=2,'B16 declaration and points'!$C$23,IF(E41=3,'B16 declaration and points'!$D$23,IF(E41=4,'B16 declaration and points'!$E$23,IF(E41=5,'B16 declaration and points'!$F$23,IF(E41=6,'B16 declaration and points'!$G$23,IF(E41=7,'B16 declaration and points'!$H$23,IF(E41=8,'B16 declaration and points'!$I$23,))))))))</f>
        <v>4</v>
      </c>
      <c r="H41" s="4" t="str">
        <f>'B16 declaration and points'!C18</f>
        <v>Jesudoss J</v>
      </c>
      <c r="I41" s="9">
        <f>'B16 declaration and points'!C7</f>
        <v>15</v>
      </c>
      <c r="J41" s="4" t="str">
        <f>'B16 declaration and points'!C5</f>
        <v>Hemel</v>
      </c>
      <c r="K41" s="18">
        <v>10.39</v>
      </c>
      <c r="L41" s="34">
        <f t="shared" si="10"/>
        <v>5</v>
      </c>
      <c r="M41" s="9">
        <f>IF(L41=1,'B16 declaration and points'!$B$23,IF(L41=2,'B16 declaration and points'!$C$23,IF(L41=3,'B16 declaration and points'!$D$23,IF(L41=4,'B16 declaration and points'!$E$23,IF(L41=5,'B16 declaration and points'!$F$23,IF(L41=6,'B16 declaration and points'!$G$23,IF(L41=7,'B16 declaration and points'!$H$23,IF(L41=8,'B16 declaration and points'!$I$23,))))))))</f>
        <v>4</v>
      </c>
      <c r="O41" s="4" t="str">
        <f>'B16 declaration and points'!C19</f>
        <v>Allen M</v>
      </c>
      <c r="P41" s="9">
        <f>'B16 declaration and points'!C7</f>
        <v>15</v>
      </c>
      <c r="Q41" s="4" t="str">
        <f>'B16 declaration and points'!C5</f>
        <v>Hemel</v>
      </c>
      <c r="R41" s="18">
        <v>25.09</v>
      </c>
      <c r="S41" s="34">
        <f t="shared" si="11"/>
        <v>5</v>
      </c>
      <c r="T41" s="9">
        <f>IF(S41=1,'B16 declaration and points'!$B$23,IF(S41=2,'B16 declaration and points'!$C$23,IF(S41=3,'B16 declaration and points'!$D$23,IF(S41=4,'B16 declaration and points'!$E$23,IF(S41=5,'B16 declaration and points'!$F$23,IF(S41=6,'B16 declaration and points'!$G$23,IF(S41=7,'B16 declaration and points'!$H$23,IF(S41=8,'B16 declaration and points'!$I$23,))))))))</f>
        <v>4</v>
      </c>
    </row>
    <row r="42" spans="1:20" x14ac:dyDescent="0.2">
      <c r="A42" s="4" t="str">
        <f>'B16 declaration and points'!D17</f>
        <v>Dan Baylis</v>
      </c>
      <c r="B42" s="9">
        <f>'B16 declaration and points'!D7</f>
        <v>19</v>
      </c>
      <c r="C42" s="4" t="str">
        <f>'B16 declaration and points'!D5</f>
        <v>St Columba's</v>
      </c>
      <c r="D42" s="18">
        <v>36.869999999999997</v>
      </c>
      <c r="E42" s="34">
        <f t="shared" si="9"/>
        <v>4</v>
      </c>
      <c r="F42" s="9">
        <f>IF(E42=1,'B16 declaration and points'!$B$23,IF(E42=2,'B16 declaration and points'!$C$23,IF(E42=3,'B16 declaration and points'!$D$23,IF(E42=4,'B16 declaration and points'!$E$23,IF(E42=5,'B16 declaration and points'!$F$23,IF(E42=6,'B16 declaration and points'!$G$23,IF(E42=7,'B16 declaration and points'!$H$23,IF(E42=8,'B16 declaration and points'!$I$23,))))))))</f>
        <v>5</v>
      </c>
      <c r="H42" s="4" t="str">
        <f>'B16 declaration and points'!D18</f>
        <v>Cristiaan Cavali-Warby</v>
      </c>
      <c r="I42" s="9">
        <f>'B16 declaration and points'!D7</f>
        <v>19</v>
      </c>
      <c r="J42" s="4" t="str">
        <f>'B16 declaration and points'!D5</f>
        <v>St Columba's</v>
      </c>
      <c r="K42" s="18">
        <v>8.56</v>
      </c>
      <c r="L42" s="34">
        <f t="shared" si="10"/>
        <v>8</v>
      </c>
      <c r="M42" s="9">
        <f>IF(L42=1,'B16 declaration and points'!$B$23,IF(L42=2,'B16 declaration and points'!$C$23,IF(L42=3,'B16 declaration and points'!$D$23,IF(L42=4,'B16 declaration and points'!$E$23,IF(L42=5,'B16 declaration and points'!$F$23,IF(L42=6,'B16 declaration and points'!$G$23,IF(L42=7,'B16 declaration and points'!$H$23,IF(L42=8,'B16 declaration and points'!$I$23,))))))))</f>
        <v>1</v>
      </c>
      <c r="O42" s="4" t="str">
        <f>'B16 declaration and points'!D19</f>
        <v>Tom Green</v>
      </c>
      <c r="P42" s="9">
        <f>'B16 declaration and points'!D7</f>
        <v>19</v>
      </c>
      <c r="Q42" s="4" t="str">
        <f>'B16 declaration and points'!D5</f>
        <v>St Columba's</v>
      </c>
      <c r="R42" s="18">
        <v>21.61</v>
      </c>
      <c r="S42" s="34">
        <f t="shared" si="11"/>
        <v>7</v>
      </c>
      <c r="T42" s="9">
        <f>IF(S42=1,'B16 declaration and points'!$B$23,IF(S42=2,'B16 declaration and points'!$C$23,IF(S42=3,'B16 declaration and points'!$D$23,IF(S42=4,'B16 declaration and points'!$E$23,IF(S42=5,'B16 declaration and points'!$F$23,IF(S42=6,'B16 declaration and points'!$G$23,IF(S42=7,'B16 declaration and points'!$H$23,IF(S42=8,'B16 declaration and points'!$I$23,))))))))</f>
        <v>2</v>
      </c>
    </row>
    <row r="43" spans="1:20" x14ac:dyDescent="0.2">
      <c r="A43" s="4" t="str">
        <f>'B16 declaration and points'!E17</f>
        <v>Alland K</v>
      </c>
      <c r="B43" s="9">
        <f>'B16 declaration and points'!E7</f>
        <v>26</v>
      </c>
      <c r="C43" s="4" t="str">
        <f>'B16 declaration and points'!E5</f>
        <v>Clement Danes</v>
      </c>
      <c r="D43" s="18">
        <v>41.42</v>
      </c>
      <c r="E43" s="34">
        <f t="shared" si="9"/>
        <v>2</v>
      </c>
      <c r="F43" s="9">
        <f>IF(E43=1,'B16 declaration and points'!$B$23,IF(E43=2,'B16 declaration and points'!$C$23,IF(E43=3,'B16 declaration and points'!$D$23,IF(E43=4,'B16 declaration and points'!$E$23,IF(E43=5,'B16 declaration and points'!$F$23,IF(E43=6,'B16 declaration and points'!$G$23,IF(E43=7,'B16 declaration and points'!$H$23,IF(E43=8,'B16 declaration and points'!$I$23,))))))))</f>
        <v>7</v>
      </c>
      <c r="H43" s="4" t="str">
        <f>'B16 declaration and points'!E18</f>
        <v>Ertl L</v>
      </c>
      <c r="I43" s="9">
        <f>'B16 declaration and points'!E7</f>
        <v>26</v>
      </c>
      <c r="J43" s="4" t="str">
        <f>'B16 declaration and points'!E5</f>
        <v>Clement Danes</v>
      </c>
      <c r="K43" s="18">
        <v>11.16</v>
      </c>
      <c r="L43" s="34">
        <f t="shared" si="10"/>
        <v>1</v>
      </c>
      <c r="M43" s="9">
        <f>IF(L43=1,'B16 declaration and points'!$B$23,IF(L43=2,'B16 declaration and points'!$C$23,IF(L43=3,'B16 declaration and points'!$D$23,IF(L43=4,'B16 declaration and points'!$E$23,IF(L43=5,'B16 declaration and points'!$F$23,IF(L43=6,'B16 declaration and points'!$G$23,IF(L43=7,'B16 declaration and points'!$H$23,IF(L43=8,'B16 declaration and points'!$I$23,))))))))</f>
        <v>8</v>
      </c>
      <c r="O43" s="4" t="str">
        <f>'B16 declaration and points'!E19</f>
        <v>Laycock T</v>
      </c>
      <c r="P43" s="9">
        <f>'B16 declaration and points'!E7</f>
        <v>26</v>
      </c>
      <c r="Q43" s="4" t="str">
        <f>'B16 declaration and points'!E5</f>
        <v>Clement Danes</v>
      </c>
      <c r="R43" s="18">
        <v>35.159999999999997</v>
      </c>
      <c r="S43" s="34">
        <f t="shared" si="11"/>
        <v>1</v>
      </c>
      <c r="T43" s="9">
        <f>IF(S43=1,'B16 declaration and points'!$B$23,IF(S43=2,'B16 declaration and points'!$C$23,IF(S43=3,'B16 declaration and points'!$D$23,IF(S43=4,'B16 declaration and points'!$E$23,IF(S43=5,'B16 declaration and points'!$F$23,IF(S43=6,'B16 declaration and points'!$G$23,IF(S43=7,'B16 declaration and points'!$H$23,IF(S43=8,'B16 declaration and points'!$I$23,))))))))</f>
        <v>8</v>
      </c>
    </row>
    <row r="44" spans="1:20" x14ac:dyDescent="0.2">
      <c r="A44" s="4" t="str">
        <f>'B16 declaration and points'!F17</f>
        <v>West C</v>
      </c>
      <c r="B44" s="9">
        <f>'B16 declaration and points'!F7</f>
        <v>31</v>
      </c>
      <c r="C44" s="4" t="str">
        <f>'B16 declaration and points'!F5</f>
        <v>St Albans</v>
      </c>
      <c r="D44" s="33">
        <v>29.14</v>
      </c>
      <c r="E44" s="34">
        <f t="shared" si="9"/>
        <v>6</v>
      </c>
      <c r="F44" s="9">
        <f>IF(E44=1,'B16 declaration and points'!$B$23,IF(E44=2,'B16 declaration and points'!$C$23,IF(E44=3,'B16 declaration and points'!$D$23,IF(E44=4,'B16 declaration and points'!$E$23,IF(E44=5,'B16 declaration and points'!$F$23,IF(E44=6,'B16 declaration and points'!$G$23,IF(E44=7,'B16 declaration and points'!$H$23,IF(E44=8,'B16 declaration and points'!$I$23,))))))))</f>
        <v>3</v>
      </c>
      <c r="H44" s="4" t="str">
        <f>'B16 declaration and points'!F18</f>
        <v>Rappocholi Z</v>
      </c>
      <c r="I44" s="9">
        <f>'B16 declaration and points'!F7</f>
        <v>31</v>
      </c>
      <c r="J44" s="4" t="str">
        <f>'B16 declaration and points'!F5</f>
        <v>St Albans</v>
      </c>
      <c r="K44" s="18">
        <v>10.44</v>
      </c>
      <c r="L44" s="34">
        <f t="shared" si="10"/>
        <v>4</v>
      </c>
      <c r="M44" s="9">
        <f>IF(L44=1,'B16 declaration and points'!$B$23,IF(L44=2,'B16 declaration and points'!$C$23,IF(L44=3,'B16 declaration and points'!$D$23,IF(L44=4,'B16 declaration and points'!$E$23,IF(L44=5,'B16 declaration and points'!$F$23,IF(L44=6,'B16 declaration and points'!$G$23,IF(L44=7,'B16 declaration and points'!$H$23,IF(L44=8,'B16 declaration and points'!$I$23,))))))))</f>
        <v>5</v>
      </c>
      <c r="O44" s="4" t="str">
        <f>'B16 declaration and points'!F19</f>
        <v>Fuell N</v>
      </c>
      <c r="P44" s="9">
        <f>'B16 declaration and points'!F7</f>
        <v>31</v>
      </c>
      <c r="Q44" s="4" t="str">
        <f>'B16 declaration and points'!F5</f>
        <v>St Albans</v>
      </c>
      <c r="R44" s="18">
        <v>24.3</v>
      </c>
      <c r="S44" s="34">
        <f t="shared" si="11"/>
        <v>6</v>
      </c>
      <c r="T44" s="9">
        <f>IF(S44=1,'B16 declaration and points'!$B$23,IF(S44=2,'B16 declaration and points'!$C$23,IF(S44=3,'B16 declaration and points'!$D$23,IF(S44=4,'B16 declaration and points'!$E$23,IF(S44=5,'B16 declaration and points'!$F$23,IF(S44=6,'B16 declaration and points'!$G$23,IF(S44=7,'B16 declaration and points'!$H$23,IF(S44=8,'B16 declaration and points'!$I$23,))))))))</f>
        <v>3</v>
      </c>
    </row>
    <row r="45" spans="1:20" x14ac:dyDescent="0.2">
      <c r="A45" s="4" t="str">
        <f>'B16 declaration and points'!G17</f>
        <v>J.Rugg</v>
      </c>
      <c r="B45" s="9">
        <f>'B16 declaration and points'!G7</f>
        <v>41</v>
      </c>
      <c r="C45" s="4" t="str">
        <f>'B16 declaration and points'!G5</f>
        <v>Alice Owens</v>
      </c>
      <c r="D45" s="18">
        <v>37.03</v>
      </c>
      <c r="E45" s="34">
        <f t="shared" si="9"/>
        <v>3</v>
      </c>
      <c r="F45" s="9">
        <f>IF(E45=1,'B16 declaration and points'!$B$23,IF(E45=2,'B16 declaration and points'!$C$23,IF(E45=3,'B16 declaration and points'!$D$23,IF(E45=4,'B16 declaration and points'!$E$23,IF(E45=5,'B16 declaration and points'!$F$23,IF(E45=6,'B16 declaration and points'!$G$23,IF(E45=7,'B16 declaration and points'!$H$23,IF(E45=8,'B16 declaration and points'!$I$23,))))))))</f>
        <v>6</v>
      </c>
      <c r="H45" s="4" t="str">
        <f>'B16 declaration and points'!G18</f>
        <v>R.Skene</v>
      </c>
      <c r="I45" s="9">
        <f>'B16 declaration and points'!G7</f>
        <v>41</v>
      </c>
      <c r="J45" s="4" t="str">
        <f>'B16 declaration and points'!G5</f>
        <v>Alice Owens</v>
      </c>
      <c r="K45" s="18">
        <v>9.39</v>
      </c>
      <c r="L45" s="34">
        <f t="shared" si="10"/>
        <v>7</v>
      </c>
      <c r="M45" s="9">
        <f>IF(L45=1,'B16 declaration and points'!$B$23,IF(L45=2,'B16 declaration and points'!$C$23,IF(L45=3,'B16 declaration and points'!$D$23,IF(L45=4,'B16 declaration and points'!$E$23,IF(L45=5,'B16 declaration and points'!$F$23,IF(L45=6,'B16 declaration and points'!$G$23,IF(L45=7,'B16 declaration and points'!$H$23,IF(L45=8,'B16 declaration and points'!$I$23,))))))))</f>
        <v>2</v>
      </c>
      <c r="O45" s="4" t="str">
        <f>'B16 declaration and points'!G19</f>
        <v>A.Lytrides</v>
      </c>
      <c r="P45" s="9">
        <f>'B16 declaration and points'!G7</f>
        <v>41</v>
      </c>
      <c r="Q45" s="4" t="str">
        <f>'B16 declaration and points'!G5</f>
        <v>Alice Owens</v>
      </c>
      <c r="R45" s="18">
        <v>16.62</v>
      </c>
      <c r="S45" s="34">
        <f t="shared" si="11"/>
        <v>8</v>
      </c>
      <c r="T45" s="9">
        <f>IF(S45=1,'B16 declaration and points'!$B$23,IF(S45=2,'B16 declaration and points'!$C$23,IF(S45=3,'B16 declaration and points'!$D$23,IF(S45=4,'B16 declaration and points'!$E$23,IF(S45=5,'B16 declaration and points'!$F$23,IF(S45=6,'B16 declaration and points'!$G$23,IF(S45=7,'B16 declaration and points'!$H$23,IF(S45=8,'B16 declaration and points'!$I$23,))))))))</f>
        <v>1</v>
      </c>
    </row>
    <row r="46" spans="1:20" x14ac:dyDescent="0.2">
      <c r="A46" s="4" t="str">
        <f>'B16 declaration and points'!H17</f>
        <v>Hocking B</v>
      </c>
      <c r="B46" s="9">
        <f>'B16 declaration and points'!H7</f>
        <v>45</v>
      </c>
      <c r="C46" s="4" t="str">
        <f>'B16 declaration and points'!H5</f>
        <v>Habs</v>
      </c>
      <c r="D46" s="18">
        <v>42.6</v>
      </c>
      <c r="E46" s="34">
        <f t="shared" si="9"/>
        <v>1</v>
      </c>
      <c r="F46" s="9">
        <f>IF(E46=1,'B16 declaration and points'!$B$23,IF(E46=2,'B16 declaration and points'!$C$23,IF(E46=3,'B16 declaration and points'!$D$23,IF(E46=4,'B16 declaration and points'!$E$23,IF(E46=5,'B16 declaration and points'!$F$23,IF(E46=6,'B16 declaration and points'!$G$23,IF(E46=7,'B16 declaration and points'!$H$23,IF(E46=8,'B16 declaration and points'!$I$23,))))))))</f>
        <v>8</v>
      </c>
      <c r="H46" s="4" t="str">
        <f>'B16 declaration and points'!H18</f>
        <v>Fox B</v>
      </c>
      <c r="I46" s="9">
        <f>'B16 declaration and points'!H7</f>
        <v>45</v>
      </c>
      <c r="J46" s="4" t="str">
        <f>'B16 declaration and points'!H5</f>
        <v>Habs</v>
      </c>
      <c r="K46" s="18">
        <v>10.72</v>
      </c>
      <c r="L46" s="34">
        <f t="shared" si="10"/>
        <v>3</v>
      </c>
      <c r="M46" s="9">
        <f>IF(L46=1,'B16 declaration and points'!$B$23,IF(L46=2,'B16 declaration and points'!$C$23,IF(L46=3,'B16 declaration and points'!$D$23,IF(L46=4,'B16 declaration and points'!$E$23,IF(L46=5,'B16 declaration and points'!$F$23,IF(L46=6,'B16 declaration and points'!$G$23,IF(L46=7,'B16 declaration and points'!$H$23,IF(L46=8,'B16 declaration and points'!$I$23,))))))))</f>
        <v>6</v>
      </c>
      <c r="O46" s="4" t="str">
        <f>'B16 declaration and points'!H19</f>
        <v>Ward D</v>
      </c>
      <c r="P46" s="9">
        <f>'B16 declaration and points'!H7</f>
        <v>45</v>
      </c>
      <c r="Q46" s="4" t="str">
        <f>'B16 declaration and points'!H5</f>
        <v>Habs</v>
      </c>
      <c r="R46" s="18">
        <v>30.79</v>
      </c>
      <c r="S46" s="34">
        <f t="shared" si="11"/>
        <v>3</v>
      </c>
      <c r="T46" s="9">
        <f>IF(S46=1,'B16 declaration and points'!$B$23,IF(S46=2,'B16 declaration and points'!$C$23,IF(S46=3,'B16 declaration and points'!$D$23,IF(S46=4,'B16 declaration and points'!$E$23,IF(S46=5,'B16 declaration and points'!$F$23,IF(S46=6,'B16 declaration and points'!$G$23,IF(S46=7,'B16 declaration and points'!$H$23,IF(S46=8,'B16 declaration and points'!$I$23,))))))))</f>
        <v>6</v>
      </c>
    </row>
    <row r="47" spans="1:20" x14ac:dyDescent="0.2">
      <c r="A47" s="4" t="str">
        <f>'B16 declaration and points'!I17</f>
        <v xml:space="preserve">Oliver Owen </v>
      </c>
      <c r="B47" s="9">
        <f>'B16 declaration and points'!I7</f>
        <v>47</v>
      </c>
      <c r="C47" s="4" t="str">
        <f>'B16 declaration and points'!I5</f>
        <v>Hitchin</v>
      </c>
      <c r="D47" s="18">
        <v>28.89</v>
      </c>
      <c r="E47" s="34">
        <f t="shared" si="9"/>
        <v>8</v>
      </c>
      <c r="F47" s="9">
        <f>IF(E47=1,'B16 declaration and points'!$B$23,IF(E47=2,'B16 declaration and points'!$C$23,IF(E47=3,'B16 declaration and points'!$D$23,IF(E47=4,'B16 declaration and points'!$E$23,IF(E47=5,'B16 declaration and points'!$F$23,IF(E47=6,'B16 declaration and points'!$G$23,IF(E47=7,'B16 declaration and points'!$H$23,IF(E47=8,'B16 declaration and points'!$I$23,))))))))</f>
        <v>1</v>
      </c>
      <c r="H47" s="4" t="str">
        <f>'B16 declaration and points'!I18</f>
        <v>Oliver Firth</v>
      </c>
      <c r="I47" s="9">
        <f>'B16 declaration and points'!I7</f>
        <v>47</v>
      </c>
      <c r="J47" s="4" t="str">
        <f>'B16 declaration and points'!I5</f>
        <v>Hitchin</v>
      </c>
      <c r="K47" s="18">
        <v>10.82</v>
      </c>
      <c r="L47" s="34">
        <f t="shared" si="10"/>
        <v>2</v>
      </c>
      <c r="M47" s="9">
        <f>IF(L47=1,'B16 declaration and points'!$B$23,IF(L47=2,'B16 declaration and points'!$C$23,IF(L47=3,'B16 declaration and points'!$D$23,IF(L47=4,'B16 declaration and points'!$E$23,IF(L47=5,'B16 declaration and points'!$F$23,IF(L47=6,'B16 declaration and points'!$G$23,IF(L47=7,'B16 declaration and points'!$H$23,IF(L47=8,'B16 declaration and points'!$I$23,))))))))</f>
        <v>7</v>
      </c>
      <c r="O47" s="4" t="str">
        <f>'B16 declaration and points'!I19</f>
        <v>Oliver Kay</v>
      </c>
      <c r="P47" s="9">
        <f>'B16 declaration and points'!I7</f>
        <v>47</v>
      </c>
      <c r="Q47" s="4" t="str">
        <f>'B16 declaration and points'!I5</f>
        <v>Hitchin</v>
      </c>
      <c r="R47" s="18">
        <v>28.08</v>
      </c>
      <c r="S47" s="34">
        <f t="shared" si="11"/>
        <v>4</v>
      </c>
      <c r="T47" s="9">
        <f>IF(S47=1,'B16 declaration and points'!$B$23,IF(S47=2,'B16 declaration and points'!$C$23,IF(S47=3,'B16 declaration and points'!$D$23,IF(S47=4,'B16 declaration and points'!$E$23,IF(S47=5,'B16 declaration and points'!$F$23,IF(S47=6,'B16 declaration and points'!$G$23,IF(S47=7,'B16 declaration and points'!$H$23,IF(S47=8,'B16 declaration and points'!$I$23,))))))))</f>
        <v>5</v>
      </c>
    </row>
    <row r="49" spans="1:20" x14ac:dyDescent="0.2">
      <c r="A49" s="2" t="s">
        <v>32</v>
      </c>
      <c r="H49" s="8"/>
      <c r="I49" s="21"/>
      <c r="J49" s="5"/>
      <c r="K49" s="21"/>
      <c r="L49" s="21"/>
      <c r="O49" s="2" t="str">
        <f>'B16 declaration and points'!A20</f>
        <v>Pole Vault</v>
      </c>
    </row>
    <row r="50" spans="1:20" x14ac:dyDescent="0.2">
      <c r="B50" s="9" t="s">
        <v>4</v>
      </c>
      <c r="C50" s="4" t="s">
        <v>1</v>
      </c>
      <c r="D50" s="9" t="s">
        <v>27</v>
      </c>
      <c r="E50" s="9" t="s">
        <v>28</v>
      </c>
      <c r="F50" s="9" t="s">
        <v>29</v>
      </c>
      <c r="I50" s="21"/>
      <c r="J50" s="5"/>
      <c r="K50" s="21"/>
      <c r="L50" s="21"/>
      <c r="M50" s="21"/>
      <c r="O50" s="4" t="s">
        <v>26</v>
      </c>
      <c r="P50" s="9" t="s">
        <v>4</v>
      </c>
      <c r="Q50" s="4" t="s">
        <v>1</v>
      </c>
      <c r="R50" s="9" t="s">
        <v>30</v>
      </c>
      <c r="S50" s="9" t="s">
        <v>28</v>
      </c>
      <c r="T50" s="9" t="s">
        <v>29</v>
      </c>
    </row>
    <row r="51" spans="1:20" x14ac:dyDescent="0.2">
      <c r="B51" s="9">
        <f>'B16 declaration and points'!B7</f>
        <v>5</v>
      </c>
      <c r="C51" s="4" t="str">
        <f>'B16 declaration and points'!B5</f>
        <v>Berkhamsted</v>
      </c>
      <c r="D51" s="16">
        <v>48</v>
      </c>
      <c r="E51" s="34">
        <f t="shared" ref="E51:E58" si="12">IF(D51="",9,RANK(D51,$D$51:$D$58,1))</f>
        <v>7</v>
      </c>
      <c r="F51" s="9">
        <f>IF(E51=1,'B16 declaration and points'!$B$24,IF(E51=2,'B16 declaration and points'!$C$24,IF(E51=3,'B16 declaration and points'!$D$24,IF(E51=4,'B16 declaration and points'!$E$24,IF(E51=5,'B16 declaration and points'!$F$24,IF(E51=6,'B16 declaration and points'!$G$24,IF(E51=7,'B16 declaration and points'!$H$24,IF(E51=8,'B16 declaration and points'!$I$24,))))))))</f>
        <v>2</v>
      </c>
      <c r="I51" s="21"/>
      <c r="J51" s="5"/>
      <c r="K51" s="21"/>
      <c r="L51" s="37"/>
      <c r="M51" s="21"/>
      <c r="O51" s="4">
        <f>'B16 declaration and points'!B20</f>
        <v>0</v>
      </c>
      <c r="P51" s="9">
        <f>'B16 declaration and points'!B7</f>
        <v>5</v>
      </c>
      <c r="Q51" s="4" t="str">
        <f>'B16 declaration and points'!B5</f>
        <v>Berkhamsted</v>
      </c>
      <c r="R51" s="18"/>
      <c r="S51" s="34">
        <f t="shared" ref="S51:S58" si="13">IF(R51="",9,RANK(R51,$R$51:$R$58,0))</f>
        <v>9</v>
      </c>
      <c r="T51" s="9">
        <f>IF(S51=1,'B16 declaration and points'!$B$23,IF(S51=2,'B16 declaration and points'!$C$23,IF(S51=3,'B16 declaration and points'!$D$23,IF(S51=4,'B16 declaration and points'!$E$23,IF(S51=5,'B16 declaration and points'!$F$23,IF(S51=6,'B16 declaration and points'!$G$23,IF(S51=7,'B16 declaration and points'!$H$23,IF(S51=8,'B16 declaration and points'!$I$23,))))))))</f>
        <v>0</v>
      </c>
    </row>
    <row r="52" spans="1:20" x14ac:dyDescent="0.2">
      <c r="B52" s="9">
        <f>'B16 declaration and points'!C7</f>
        <v>15</v>
      </c>
      <c r="C52" s="4" t="str">
        <f>'B16 declaration and points'!C5</f>
        <v>Hemel</v>
      </c>
      <c r="D52" s="16">
        <v>47.4</v>
      </c>
      <c r="E52" s="34">
        <f t="shared" si="12"/>
        <v>4</v>
      </c>
      <c r="F52" s="9">
        <f>IF(E52=1,'B16 declaration and points'!$B$24,IF(E52=2,'B16 declaration and points'!$C$24,IF(E52=3,'B16 declaration and points'!$D$24,IF(E52=4,'B16 declaration and points'!$E$24,IF(E52=5,'B16 declaration and points'!$F$24,IF(E52=6,'B16 declaration and points'!$G$24,IF(E52=7,'B16 declaration and points'!$H$24,IF(E52=8,'B16 declaration and points'!$I$24,))))))))</f>
        <v>5</v>
      </c>
      <c r="I52" s="21"/>
      <c r="J52" s="5"/>
      <c r="K52" s="21"/>
      <c r="L52" s="37"/>
      <c r="M52" s="21"/>
      <c r="O52" s="4" t="str">
        <f>'B16 declaration and points'!C20</f>
        <v>Ashton W</v>
      </c>
      <c r="P52" s="9">
        <f>'B16 declaration and points'!C7</f>
        <v>15</v>
      </c>
      <c r="Q52" s="4" t="str">
        <f>'B16 declaration and points'!C5</f>
        <v>Hemel</v>
      </c>
      <c r="R52" s="18">
        <v>3.3</v>
      </c>
      <c r="S52" s="34">
        <f t="shared" si="13"/>
        <v>1</v>
      </c>
      <c r="T52" s="9">
        <f>IF(S52=1,'B16 declaration and points'!$B$23,IF(S52=2,'B16 declaration and points'!$C$23,IF(S52=3,'B16 declaration and points'!$D$23,IF(S52=4,'B16 declaration and points'!$E$23,IF(S52=5,'B16 declaration and points'!$F$23,IF(S52=6,'B16 declaration and points'!$G$23,IF(S52=7,'B16 declaration and points'!$H$23,IF(S52=8,'B16 declaration and points'!$I$23,))))))))</f>
        <v>8</v>
      </c>
    </row>
    <row r="53" spans="1:20" x14ac:dyDescent="0.2">
      <c r="B53" s="9">
        <f>'B16 declaration and points'!D7</f>
        <v>19</v>
      </c>
      <c r="C53" s="4" t="str">
        <f>'B16 declaration and points'!D5</f>
        <v>St Columba's</v>
      </c>
      <c r="D53" s="16">
        <v>47.1</v>
      </c>
      <c r="E53" s="34">
        <f t="shared" si="12"/>
        <v>3</v>
      </c>
      <c r="F53" s="9">
        <f>IF(E53=1,'B16 declaration and points'!$B$24,IF(E53=2,'B16 declaration and points'!$C$24,IF(E53=3,'B16 declaration and points'!$D$24,IF(E53=4,'B16 declaration and points'!$E$24,IF(E53=5,'B16 declaration and points'!$F$24,IF(E53=6,'B16 declaration and points'!$G$24,IF(E53=7,'B16 declaration and points'!$H$24,IF(E53=8,'B16 declaration and points'!$I$24,))))))))</f>
        <v>6</v>
      </c>
      <c r="I53" s="21"/>
      <c r="J53" s="5"/>
      <c r="K53" s="21"/>
      <c r="L53" s="37"/>
      <c r="M53" s="21"/>
      <c r="O53" s="4" t="str">
        <f>'B16 declaration and points'!D20</f>
        <v>Jed Nolan</v>
      </c>
      <c r="P53" s="9">
        <f>'B16 declaration and points'!D7</f>
        <v>19</v>
      </c>
      <c r="Q53" s="4" t="str">
        <f>'B16 declaration and points'!D5</f>
        <v>St Columba's</v>
      </c>
      <c r="R53" s="18">
        <v>2.2000000000000002</v>
      </c>
      <c r="S53" s="34">
        <f t="shared" si="13"/>
        <v>5</v>
      </c>
      <c r="T53" s="9">
        <f>IF(S53=1,'B16 declaration and points'!$B$23,IF(S53=2,'B16 declaration and points'!$C$23,IF(S53=3,'B16 declaration and points'!$D$23,IF(S53=4,'B16 declaration and points'!$E$23,IF(S53=5,'B16 declaration and points'!$F$23,IF(S53=6,'B16 declaration and points'!$G$23,IF(S53=7,'B16 declaration and points'!$H$23,IF(S53=8,'B16 declaration and points'!$I$23,))))))))</f>
        <v>4</v>
      </c>
    </row>
    <row r="54" spans="1:20" x14ac:dyDescent="0.2">
      <c r="B54" s="9">
        <f>'B16 declaration and points'!E7</f>
        <v>26</v>
      </c>
      <c r="C54" s="4" t="str">
        <f>'B16 declaration and points'!E5</f>
        <v>Clement Danes</v>
      </c>
      <c r="D54" s="16">
        <v>47.8</v>
      </c>
      <c r="E54" s="34">
        <f t="shared" si="12"/>
        <v>6</v>
      </c>
      <c r="F54" s="9">
        <f>IF(E54=1,'B16 declaration and points'!$B$24,IF(E54=2,'B16 declaration and points'!$C$24,IF(E54=3,'B16 declaration and points'!$D$24,IF(E54=4,'B16 declaration and points'!$E$24,IF(E54=5,'B16 declaration and points'!$F$24,IF(E54=6,'B16 declaration and points'!$G$24,IF(E54=7,'B16 declaration and points'!$H$24,IF(E54=8,'B16 declaration and points'!$I$24,))))))))</f>
        <v>3</v>
      </c>
      <c r="I54" s="21"/>
      <c r="J54" s="5"/>
      <c r="K54" s="21"/>
      <c r="L54" s="37"/>
      <c r="M54" s="21"/>
      <c r="O54" s="4" t="str">
        <f>'B16 declaration and points'!E20</f>
        <v>Ashby E</v>
      </c>
      <c r="P54" s="9">
        <f>'B16 declaration and points'!E7</f>
        <v>26</v>
      </c>
      <c r="Q54" s="4" t="str">
        <f>'B16 declaration and points'!E5</f>
        <v>Clement Danes</v>
      </c>
      <c r="R54" s="18">
        <v>2.6</v>
      </c>
      <c r="S54" s="34">
        <f t="shared" si="13"/>
        <v>4</v>
      </c>
      <c r="T54" s="9">
        <f>IF(S54=1,'B16 declaration and points'!$B$23,IF(S54=2,'B16 declaration and points'!$C$23,IF(S54=3,'B16 declaration and points'!$D$23,IF(S54=4,'B16 declaration and points'!$E$23,IF(S54=5,'B16 declaration and points'!$F$23,IF(S54=6,'B16 declaration and points'!$G$23,IF(S54=7,'B16 declaration and points'!$H$23,IF(S54=8,'B16 declaration and points'!$I$23,))))))))</f>
        <v>5</v>
      </c>
    </row>
    <row r="55" spans="1:20" x14ac:dyDescent="0.2">
      <c r="B55" s="9">
        <f>'B16 declaration and points'!F7</f>
        <v>31</v>
      </c>
      <c r="C55" s="4" t="str">
        <f>'B16 declaration and points'!F5</f>
        <v>St Albans</v>
      </c>
      <c r="D55" s="16">
        <v>48.5</v>
      </c>
      <c r="E55" s="34">
        <f t="shared" si="12"/>
        <v>8</v>
      </c>
      <c r="F55" s="9">
        <f>IF(E55=1,'B16 declaration and points'!$B$24,IF(E55=2,'B16 declaration and points'!$C$24,IF(E55=3,'B16 declaration and points'!$D$24,IF(E55=4,'B16 declaration and points'!$E$24,IF(E55=5,'B16 declaration and points'!$F$24,IF(E55=6,'B16 declaration and points'!$G$24,IF(E55=7,'B16 declaration and points'!$H$24,IF(E55=8,'B16 declaration and points'!$I$24,))))))))</f>
        <v>1</v>
      </c>
      <c r="I55" s="21"/>
      <c r="J55" s="5"/>
      <c r="K55" s="21"/>
      <c r="L55" s="37"/>
      <c r="M55" s="21"/>
      <c r="O55" s="4" t="str">
        <f>'B16 declaration and points'!F20</f>
        <v>Refson B</v>
      </c>
      <c r="P55" s="22">
        <f>'B16 declaration and points'!F7</f>
        <v>31</v>
      </c>
      <c r="Q55" s="4" t="str">
        <f>'B16 declaration and points'!F5</f>
        <v>St Albans</v>
      </c>
      <c r="R55" s="18">
        <v>2.1</v>
      </c>
      <c r="S55" s="34">
        <f t="shared" si="13"/>
        <v>6</v>
      </c>
      <c r="T55" s="9">
        <f>IF(S55=1,'B16 declaration and points'!$B$23,IF(S55=2,'B16 declaration and points'!$C$23,IF(S55=3,'B16 declaration and points'!$D$23,IF(S55=4,'B16 declaration and points'!$E$23,IF(S55=5,'B16 declaration and points'!$F$23,IF(S55=6,'B16 declaration and points'!$G$23,IF(S55=7,'B16 declaration and points'!$H$23,IF(S55=8,'B16 declaration and points'!$I$23,))))))))</f>
        <v>3</v>
      </c>
    </row>
    <row r="56" spans="1:20" x14ac:dyDescent="0.2">
      <c r="B56" s="9">
        <f>'B16 declaration and points'!G7</f>
        <v>41</v>
      </c>
      <c r="C56" s="4" t="str">
        <f>'B16 declaration and points'!G5</f>
        <v>Alice Owens</v>
      </c>
      <c r="D56" s="16">
        <v>46.9</v>
      </c>
      <c r="E56" s="34">
        <f t="shared" si="12"/>
        <v>2</v>
      </c>
      <c r="F56" s="9">
        <f>IF(E56=1,'B16 declaration and points'!$B$24,IF(E56=2,'B16 declaration and points'!$C$24,IF(E56=3,'B16 declaration and points'!$D$24,IF(E56=4,'B16 declaration and points'!$E$24,IF(E56=5,'B16 declaration and points'!$F$24,IF(E56=6,'B16 declaration and points'!$G$24,IF(E56=7,'B16 declaration and points'!$H$24,IF(E56=8,'B16 declaration and points'!$I$24,))))))))</f>
        <v>7</v>
      </c>
      <c r="I56" s="21"/>
      <c r="J56" s="5"/>
      <c r="K56" s="21"/>
      <c r="L56" s="37"/>
      <c r="M56" s="21"/>
      <c r="O56" s="4" t="str">
        <f>'B16 declaration and points'!G20</f>
        <v>W.Gallo</v>
      </c>
      <c r="P56" s="9">
        <f>'B16 declaration and points'!G7</f>
        <v>41</v>
      </c>
      <c r="Q56" s="4" t="str">
        <f>'B16 declaration and points'!G5</f>
        <v>Alice Owens</v>
      </c>
      <c r="R56" s="18">
        <v>3.2</v>
      </c>
      <c r="S56" s="34">
        <f t="shared" si="13"/>
        <v>2</v>
      </c>
      <c r="T56" s="9">
        <f>IF(S56=1,'B16 declaration and points'!$B$23,IF(S56=2,'B16 declaration and points'!$C$23,IF(S56=3,'B16 declaration and points'!$D$23,IF(S56=4,'B16 declaration and points'!$E$23,IF(S56=5,'B16 declaration and points'!$F$23,IF(S56=6,'B16 declaration and points'!$G$23,IF(S56=7,'B16 declaration and points'!$H$23,IF(S56=8,'B16 declaration and points'!$I$23,))))))))</f>
        <v>7</v>
      </c>
    </row>
    <row r="57" spans="1:20" x14ac:dyDescent="0.2">
      <c r="B57" s="9">
        <f>'B16 declaration and points'!H7</f>
        <v>45</v>
      </c>
      <c r="C57" s="4" t="str">
        <f>'B16 declaration and points'!H5</f>
        <v>Habs</v>
      </c>
      <c r="D57" s="16">
        <v>47.5</v>
      </c>
      <c r="E57" s="34">
        <f t="shared" si="12"/>
        <v>5</v>
      </c>
      <c r="F57" s="9">
        <f>IF(E57=1,'B16 declaration and points'!$B$24,IF(E57=2,'B16 declaration and points'!$C$24,IF(E57=3,'B16 declaration and points'!$D$24,IF(E57=4,'B16 declaration and points'!$E$24,IF(E57=5,'B16 declaration and points'!$F$24,IF(E57=6,'B16 declaration and points'!$G$24,IF(E57=7,'B16 declaration and points'!$H$24,IF(E57=8,'B16 declaration and points'!$I$24,))))))))</f>
        <v>4</v>
      </c>
      <c r="I57" s="21"/>
      <c r="J57" s="5"/>
      <c r="K57" s="21"/>
      <c r="L57" s="37"/>
      <c r="M57" s="21"/>
      <c r="O57" s="4" t="str">
        <f>'B16 declaration and points'!H20</f>
        <v>Broadis J</v>
      </c>
      <c r="P57" s="9">
        <f>'B16 declaration and points'!H7</f>
        <v>45</v>
      </c>
      <c r="Q57" s="4" t="str">
        <f>'B16 declaration and points'!H5</f>
        <v>Habs</v>
      </c>
      <c r="R57" s="18"/>
      <c r="S57" s="34">
        <f t="shared" si="13"/>
        <v>9</v>
      </c>
      <c r="T57" s="9">
        <f>IF(S57=1,'B16 declaration and points'!$B$23,IF(S57=2,'B16 declaration and points'!$C$23,IF(S57=3,'B16 declaration and points'!$D$23,IF(S57=4,'B16 declaration and points'!$E$23,IF(S57=5,'B16 declaration and points'!$F$23,IF(S57=6,'B16 declaration and points'!$G$23,IF(S57=7,'B16 declaration and points'!$H$23,IF(S57=8,'B16 declaration and points'!$I$23,))))))))</f>
        <v>0</v>
      </c>
    </row>
    <row r="58" spans="1:20" x14ac:dyDescent="0.2">
      <c r="B58" s="9">
        <f>'B16 declaration and points'!I7</f>
        <v>47</v>
      </c>
      <c r="C58" s="4" t="str">
        <f>'B16 declaration and points'!I5</f>
        <v>Hitchin</v>
      </c>
      <c r="D58" s="50">
        <v>46.4</v>
      </c>
      <c r="E58" s="34">
        <f t="shared" si="12"/>
        <v>1</v>
      </c>
      <c r="F58" s="9">
        <f>IF(E58=1,'B16 declaration and points'!$B$24,IF(E58=2,'B16 declaration and points'!$C$24,IF(E58=3,'B16 declaration and points'!$D$24,IF(E58=4,'B16 declaration and points'!$E$24,IF(E58=5,'B16 declaration and points'!$F$24,IF(E58=6,'B16 declaration and points'!$G$24,IF(E58=7,'B16 declaration and points'!$H$24,IF(E58=8,'B16 declaration and points'!$I$24,))))))))</f>
        <v>8</v>
      </c>
      <c r="I58" s="21"/>
      <c r="J58" s="5"/>
      <c r="K58" s="21"/>
      <c r="L58" s="37"/>
      <c r="M58" s="21"/>
      <c r="O58" s="4" t="str">
        <f>'B16 declaration and points'!I20</f>
        <v xml:space="preserve">Mitchell Jury </v>
      </c>
      <c r="P58" s="9">
        <f>'B16 declaration and points'!I7</f>
        <v>47</v>
      </c>
      <c r="Q58" s="4" t="str">
        <f>'B16 declaration and points'!I5</f>
        <v>Hitchin</v>
      </c>
      <c r="R58" s="18">
        <v>2.7</v>
      </c>
      <c r="S58" s="34">
        <f t="shared" si="13"/>
        <v>3</v>
      </c>
      <c r="T58" s="9">
        <f>IF(S58=1,'B16 declaration and points'!$B$23,IF(S58=2,'B16 declaration and points'!$C$23,IF(S58=3,'B16 declaration and points'!$D$23,IF(S58=4,'B16 declaration and points'!$E$23,IF(S58=5,'B16 declaration and points'!$F$23,IF(S58=6,'B16 declaration and points'!$G$23,IF(S58=7,'B16 declaration and points'!$H$23,IF(S58=8,'B16 declaration and points'!$I$23,))))))))</f>
        <v>6</v>
      </c>
    </row>
  </sheetData>
  <pageMargins left="0.78740157480314965" right="0.78740157480314965" top="0.78740157480314965" bottom="0.78740157480314965" header="0" footer="0"/>
  <pageSetup paperSize="9" scale="53" orientation="landscape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T58"/>
  <sheetViews>
    <sheetView topLeftCell="A16" zoomScale="70" zoomScaleNormal="70" workbookViewId="0">
      <selection activeCell="R34" sqref="R34"/>
    </sheetView>
  </sheetViews>
  <sheetFormatPr defaultRowHeight="12.75" x14ac:dyDescent="0.2"/>
  <cols>
    <col min="1" max="1" width="23.28515625" bestFit="1" customWidth="1"/>
    <col min="2" max="2" width="11.85546875" style="19" customWidth="1"/>
    <col min="3" max="3" width="14.140625" bestFit="1" customWidth="1"/>
    <col min="6" max="6" width="7" bestFit="1" customWidth="1"/>
    <col min="8" max="8" width="21.140625" customWidth="1"/>
    <col min="9" max="9" width="9.140625" style="19"/>
    <col min="10" max="10" width="14.140625" bestFit="1" customWidth="1"/>
    <col min="13" max="13" width="7" bestFit="1" customWidth="1"/>
    <col min="15" max="15" width="16.28515625" bestFit="1" customWidth="1"/>
    <col min="16" max="16" width="9.140625" style="19"/>
    <col min="17" max="17" width="14.140625" bestFit="1" customWidth="1"/>
    <col min="20" max="20" width="7" bestFit="1" customWidth="1"/>
  </cols>
  <sheetData>
    <row r="1" spans="1:20" ht="23.25" x14ac:dyDescent="0.35">
      <c r="H1" s="13" t="str">
        <f>'G16 declaration and points'!D1</f>
        <v>HERTS SCHOOLS ATHLETICS FINALS 2018</v>
      </c>
      <c r="I1" s="20"/>
    </row>
    <row r="2" spans="1:20" ht="20.25" x14ac:dyDescent="0.3">
      <c r="H2" s="14" t="str">
        <f>'G16 declaration and points'!D2</f>
        <v>Tuesday 3rd July - Jarman Park, Hemel Hempstead</v>
      </c>
    </row>
    <row r="3" spans="1:20" ht="20.25" x14ac:dyDescent="0.3">
      <c r="A3" s="10" t="str">
        <f>'G16 declaration and points'!B6</f>
        <v>U16 Girls</v>
      </c>
      <c r="B3" s="24" t="s">
        <v>36</v>
      </c>
      <c r="C3" s="3"/>
    </row>
    <row r="5" spans="1:20" x14ac:dyDescent="0.2">
      <c r="A5" s="2" t="str">
        <f>'G16 declaration and points'!A8</f>
        <v>100 m</v>
      </c>
      <c r="H5" s="2" t="str">
        <f>'G16 declaration and points'!A9</f>
        <v>200 m</v>
      </c>
      <c r="O5" s="2" t="str">
        <f>'G16 declaration and points'!A10</f>
        <v>300 m</v>
      </c>
    </row>
    <row r="6" spans="1:20" x14ac:dyDescent="0.2">
      <c r="A6" s="4" t="s">
        <v>26</v>
      </c>
      <c r="B6" s="9" t="s">
        <v>4</v>
      </c>
      <c r="C6" s="4" t="s">
        <v>1</v>
      </c>
      <c r="D6" s="4" t="s">
        <v>27</v>
      </c>
      <c r="E6" s="4" t="s">
        <v>28</v>
      </c>
      <c r="F6" s="4" t="s">
        <v>29</v>
      </c>
      <c r="H6" s="4" t="s">
        <v>26</v>
      </c>
      <c r="I6" s="9" t="s">
        <v>4</v>
      </c>
      <c r="J6" s="4" t="s">
        <v>1</v>
      </c>
      <c r="K6" s="4" t="s">
        <v>27</v>
      </c>
      <c r="L6" s="4" t="s">
        <v>28</v>
      </c>
      <c r="M6" s="4" t="s">
        <v>29</v>
      </c>
      <c r="O6" s="4" t="s">
        <v>26</v>
      </c>
      <c r="P6" s="9" t="s">
        <v>4</v>
      </c>
      <c r="Q6" s="4" t="s">
        <v>1</v>
      </c>
      <c r="R6" s="4" t="s">
        <v>27</v>
      </c>
      <c r="S6" s="4" t="s">
        <v>28</v>
      </c>
      <c r="T6" s="4" t="s">
        <v>29</v>
      </c>
    </row>
    <row r="7" spans="1:20" x14ac:dyDescent="0.2">
      <c r="A7" s="4" t="str">
        <f>'G16 declaration and points'!B13</f>
        <v>Beebywynn H</v>
      </c>
      <c r="B7" s="9">
        <f>'G16 declaration and points'!B7</f>
        <v>5</v>
      </c>
      <c r="C7" s="4" t="str">
        <f>'G16 declaration and points'!B5</f>
        <v>Berkhamsted</v>
      </c>
      <c r="D7" s="16">
        <v>13.7</v>
      </c>
      <c r="E7" s="17">
        <f t="shared" ref="E7:E14" si="0">IF(D7="",9,RANK(D7,$D$7:$D$14,1))</f>
        <v>8</v>
      </c>
      <c r="F7" s="9">
        <f>IF(E7=1,'G16 declaration and points'!$B$22,IF(E7=2,'G16 declaration and points'!$C$22,IF(E7=3,'G16 declaration and points'!$D$22,IF(E7=4,'G16 declaration and points'!$E$22,IF(E7=5,'G16 declaration and points'!$F$22,IF(E7=6,'G16 declaration and points'!$G$22,IF(E7=7,'G16 declaration and points'!$H$22,IF(E7=8,'G16 declaration and points'!$I$22,))))))))</f>
        <v>1</v>
      </c>
      <c r="H7" s="4" t="str">
        <f>'G16 declaration and points'!B8</f>
        <v>Mathews E</v>
      </c>
      <c r="I7" s="9">
        <f>'G16 declaration and points'!B7</f>
        <v>5</v>
      </c>
      <c r="J7" s="4" t="str">
        <f>'G16 declaration and points'!B5</f>
        <v>Berkhamsted</v>
      </c>
      <c r="K7" s="16">
        <v>28.5</v>
      </c>
      <c r="L7" s="17">
        <f>IF(K7="",9,RANK(K7,$K$7:$K$14,1))</f>
        <v>5</v>
      </c>
      <c r="M7" s="9">
        <f>IF(L7=1,'G16 declaration and points'!$B$22,IF(L7=2,'G16 declaration and points'!$C$22,IF(L7=3,'G16 declaration and points'!$D$22,IF(L7=4,'G16 declaration and points'!$E$22,IF(L7=5,'G16 declaration and points'!$F$22,IF(L7=6,'G16 declaration and points'!$G$22,IF(L7=7,'G16 declaration and points'!$H$22,IF(L7=8,'G16 declaration and points'!$I$22,))))))))</f>
        <v>4</v>
      </c>
      <c r="O7" s="4" t="str">
        <f>'G16 declaration and points'!B10</f>
        <v>Conroy K</v>
      </c>
      <c r="P7" s="9">
        <f>'G16 declaration and points'!B7</f>
        <v>5</v>
      </c>
      <c r="Q7" s="4" t="str">
        <f>'G16 declaration and points'!B5</f>
        <v>Berkhamsted</v>
      </c>
      <c r="R7" s="16">
        <v>46.2</v>
      </c>
      <c r="S7" s="17">
        <f t="shared" ref="S7:S14" si="1">IF(R7="",9,RANK(R7,$R$7:$R$14,1))</f>
        <v>4</v>
      </c>
      <c r="T7" s="9">
        <f>IF(S7=1,'G16 declaration and points'!$B$22,IF(S7=2,'G16 declaration and points'!$C$22,IF(S7=3,'G16 declaration and points'!$D$22,IF(S7=4,'G16 declaration and points'!$E$22,IF(S7=5,'G16 declaration and points'!$F$22,IF(S7=6,'G16 declaration and points'!$G$22,IF(S7=7,'G16 declaration and points'!$H$22,IF(S7=8,'G16 declaration and points'!$I$22,))))))))</f>
        <v>5</v>
      </c>
    </row>
    <row r="8" spans="1:20" x14ac:dyDescent="0.2">
      <c r="A8" s="4" t="str">
        <f>'G16 declaration and points'!C8</f>
        <v>Harris S</v>
      </c>
      <c r="B8" s="9">
        <f>'G16 declaration and points'!C7</f>
        <v>26</v>
      </c>
      <c r="C8" s="4" t="str">
        <f>'G16 declaration and points'!C5</f>
        <v>Clement Danes</v>
      </c>
      <c r="D8" s="16">
        <v>13.5</v>
      </c>
      <c r="E8" s="17">
        <f t="shared" si="0"/>
        <v>5</v>
      </c>
      <c r="F8" s="9">
        <f>IF(E8=1,'G16 declaration and points'!$B$22,IF(E8=2,'G16 declaration and points'!$C$22,IF(E8=3,'G16 declaration and points'!$D$22,IF(E8=4,'G16 declaration and points'!$E$22,IF(E8=5,'G16 declaration and points'!$F$22,IF(E8=6,'G16 declaration and points'!$G$22,IF(E8=7,'G16 declaration and points'!$H$22,IF(E8=8,'G16 declaration and points'!$I$22,))))))))</f>
        <v>4</v>
      </c>
      <c r="H8" s="4" t="str">
        <f>'G16 declaration and points'!C9</f>
        <v>Arora M</v>
      </c>
      <c r="I8" s="9">
        <f>'G16 declaration and points'!C7</f>
        <v>26</v>
      </c>
      <c r="J8" s="4" t="str">
        <f>'G16 declaration and points'!C5</f>
        <v>Clement Danes</v>
      </c>
      <c r="K8" s="16">
        <v>28.6</v>
      </c>
      <c r="L8" s="17">
        <f t="shared" ref="L8:L14" si="2">IF(K8="",9,RANK(K8,$K$7:$K$14,1))</f>
        <v>6</v>
      </c>
      <c r="M8" s="9">
        <f>IF(L8=1,'G16 declaration and points'!$B$22,IF(L8=2,'G16 declaration and points'!$C$22,IF(L8=3,'G16 declaration and points'!$D$22,IF(L8=4,'G16 declaration and points'!$E$22,IF(L8=5,'G16 declaration and points'!$F$22,IF(L8=6,'G16 declaration and points'!$G$22,IF(L8=7,'G16 declaration and points'!$H$22,IF(L8=8,'G16 declaration and points'!$I$22,))))))))</f>
        <v>3</v>
      </c>
      <c r="O8" s="4" t="str">
        <f>'G16 declaration and points'!C10</f>
        <v>Wood J</v>
      </c>
      <c r="P8" s="9">
        <f>'G16 declaration and points'!C7</f>
        <v>26</v>
      </c>
      <c r="Q8" s="4" t="str">
        <f>'G16 declaration and points'!C5</f>
        <v>Clement Danes</v>
      </c>
      <c r="R8" s="16">
        <v>45.3</v>
      </c>
      <c r="S8" s="17">
        <f t="shared" si="1"/>
        <v>3</v>
      </c>
      <c r="T8" s="9">
        <f>IF(S8=1,'G16 declaration and points'!$B$22,IF(S8=2,'G16 declaration and points'!$C$22,IF(S8=3,'G16 declaration and points'!$D$22,IF(S8=4,'G16 declaration and points'!$E$22,IF(S8=5,'G16 declaration and points'!$F$22,IF(S8=6,'G16 declaration and points'!$G$22,IF(S8=7,'G16 declaration and points'!$H$22,IF(S8=8,'G16 declaration and points'!$I$22,))))))))</f>
        <v>6</v>
      </c>
    </row>
    <row r="9" spans="1:20" x14ac:dyDescent="0.2">
      <c r="A9" s="4" t="str">
        <f>'G16 declaration and points'!D8</f>
        <v>Bunbury-Lindsay M</v>
      </c>
      <c r="B9" s="9">
        <f>'G16 declaration and points'!D7</f>
        <v>31</v>
      </c>
      <c r="C9" s="4" t="str">
        <f>'G16 declaration and points'!D5</f>
        <v>St Albans</v>
      </c>
      <c r="D9" s="16">
        <v>12.9</v>
      </c>
      <c r="E9" s="17">
        <f t="shared" si="0"/>
        <v>3</v>
      </c>
      <c r="F9" s="9">
        <f>IF(E9=1,'G16 declaration and points'!$B$22,IF(E9=2,'G16 declaration and points'!$C$22,IF(E9=3,'G16 declaration and points'!$D$22,IF(E9=4,'G16 declaration and points'!$E$22,IF(E9=5,'G16 declaration and points'!$F$22,IF(E9=6,'G16 declaration and points'!$G$22,IF(E9=7,'G16 declaration and points'!$H$22,IF(E9=8,'G16 declaration and points'!$I$22,))))))))</f>
        <v>6</v>
      </c>
      <c r="H9" s="4" t="str">
        <f>'G16 declaration and points'!D9</f>
        <v>Saunders A</v>
      </c>
      <c r="I9" s="9">
        <f>'G16 declaration and points'!D7</f>
        <v>31</v>
      </c>
      <c r="J9" s="4" t="str">
        <f>'G16 declaration and points'!D5</f>
        <v>St Albans</v>
      </c>
      <c r="K9" s="16">
        <v>27.7</v>
      </c>
      <c r="L9" s="17">
        <f t="shared" si="2"/>
        <v>3</v>
      </c>
      <c r="M9" s="9">
        <f>IF(L9=1,'G16 declaration and points'!$B$22,IF(L9=2,'G16 declaration and points'!$C$22,IF(L9=3,'G16 declaration and points'!$D$22,IF(L9=4,'G16 declaration and points'!$E$22,IF(L9=5,'G16 declaration and points'!$F$22,IF(L9=6,'G16 declaration and points'!$G$22,IF(L9=7,'G16 declaration and points'!$H$22,IF(L9=8,'G16 declaration and points'!$I$22,))))))))</f>
        <v>6</v>
      </c>
      <c r="O9" s="4" t="str">
        <f>'G16 declaration and points'!D10</f>
        <v>Chamay M</v>
      </c>
      <c r="P9" s="9">
        <f>'G16 declaration and points'!D7</f>
        <v>31</v>
      </c>
      <c r="Q9" s="4" t="str">
        <f>'G16 declaration and points'!D5</f>
        <v>St Albans</v>
      </c>
      <c r="R9" s="16">
        <v>48.7</v>
      </c>
      <c r="S9" s="17">
        <f t="shared" si="1"/>
        <v>7</v>
      </c>
      <c r="T9" s="9">
        <f>IF(S9=1,'G16 declaration and points'!$B$22,IF(S9=2,'G16 declaration and points'!$C$22,IF(S9=3,'G16 declaration and points'!$D$22,IF(S9=4,'G16 declaration and points'!$E$22,IF(S9=5,'G16 declaration and points'!$F$22,IF(S9=6,'G16 declaration and points'!$G$22,IF(S9=7,'G16 declaration and points'!$H$22,IF(S9=8,'G16 declaration and points'!$I$22,))))))))</f>
        <v>2</v>
      </c>
    </row>
    <row r="10" spans="1:20" x14ac:dyDescent="0.2">
      <c r="A10" s="4" t="str">
        <f>'G16 declaration and points'!E8</f>
        <v>Nnene D</v>
      </c>
      <c r="B10" s="9">
        <f>'G16 declaration and points'!E7</f>
        <v>45</v>
      </c>
      <c r="C10" s="4" t="str">
        <f>'G16 declaration and points'!E5</f>
        <v>Habs</v>
      </c>
      <c r="D10" s="16">
        <v>13</v>
      </c>
      <c r="E10" s="17">
        <f t="shared" si="0"/>
        <v>4</v>
      </c>
      <c r="F10" s="9">
        <f>IF(E10=1,'G16 declaration and points'!$B$22,IF(E10=2,'G16 declaration and points'!$C$22,IF(E10=3,'G16 declaration and points'!$D$22,IF(E10=4,'G16 declaration and points'!$E$22,IF(E10=5,'G16 declaration and points'!$F$22,IF(E10=6,'G16 declaration and points'!$G$22,IF(E10=7,'G16 declaration and points'!$H$22,IF(E10=8,'G16 declaration and points'!$I$22,))))))))</f>
        <v>5</v>
      </c>
      <c r="H10" s="4" t="str">
        <f>'G16 declaration and points'!E9</f>
        <v>Fafowora I</v>
      </c>
      <c r="I10" s="9">
        <f>'G16 declaration and points'!E7</f>
        <v>45</v>
      </c>
      <c r="J10" s="4" t="str">
        <f>'G16 declaration and points'!E5</f>
        <v>Habs</v>
      </c>
      <c r="K10" s="16">
        <v>26.4</v>
      </c>
      <c r="L10" s="17">
        <f t="shared" si="2"/>
        <v>1</v>
      </c>
      <c r="M10" s="9">
        <f>IF(L10=1,'G16 declaration and points'!$B$22,IF(L10=2,'G16 declaration and points'!$C$22,IF(L10=3,'G16 declaration and points'!$D$22,IF(L10=4,'G16 declaration and points'!$E$22,IF(L10=5,'G16 declaration and points'!$F$22,IF(L10=6,'G16 declaration and points'!$G$22,IF(L10=7,'G16 declaration and points'!$H$22,IF(L10=8,'G16 declaration and points'!$I$22,))))))))</f>
        <v>8</v>
      </c>
      <c r="O10" s="4" t="str">
        <f>'G16 declaration and points'!E10</f>
        <v>St John Z</v>
      </c>
      <c r="P10" s="9">
        <f>'G16 declaration and points'!E7</f>
        <v>45</v>
      </c>
      <c r="Q10" s="4" t="str">
        <f>'G16 declaration and points'!E5</f>
        <v>Habs</v>
      </c>
      <c r="R10" s="16">
        <v>43.2</v>
      </c>
      <c r="S10" s="17">
        <f t="shared" si="1"/>
        <v>1</v>
      </c>
      <c r="T10" s="9">
        <f>IF(S10=1,'G16 declaration and points'!$B$22,IF(S10=2,'G16 declaration and points'!$C$22,IF(S10=3,'G16 declaration and points'!$D$22,IF(S10=4,'G16 declaration and points'!$E$22,IF(S10=5,'G16 declaration and points'!$F$22,IF(S10=6,'G16 declaration and points'!$G$22,IF(S10=7,'G16 declaration and points'!$H$22,IF(S10=8,'G16 declaration and points'!$I$22,))))))))</f>
        <v>8</v>
      </c>
    </row>
    <row r="11" spans="1:20" x14ac:dyDescent="0.2">
      <c r="A11" s="4" t="str">
        <f>'G16 declaration and points'!F8</f>
        <v>McCorkindale Brown</v>
      </c>
      <c r="B11" s="9">
        <f>'G16 declaration and points'!F7</f>
        <v>46</v>
      </c>
      <c r="C11" s="4" t="str">
        <f>'G16 declaration and points'!F5</f>
        <v>Beaumont</v>
      </c>
      <c r="D11" s="16">
        <v>12.6</v>
      </c>
      <c r="E11" s="17">
        <f t="shared" si="0"/>
        <v>1</v>
      </c>
      <c r="F11" s="9">
        <f>IF(E11=1,'G16 declaration and points'!$B$22,IF(E11=2,'G16 declaration and points'!$C$22,IF(E11=3,'G16 declaration and points'!$D$22,IF(E11=4,'G16 declaration and points'!$E$22,IF(E11=5,'G16 declaration and points'!$F$22,IF(E11=6,'G16 declaration and points'!$G$22,IF(E11=7,'G16 declaration and points'!$H$22,IF(E11=8,'G16 declaration and points'!$I$22,))))))))</f>
        <v>8</v>
      </c>
      <c r="H11" s="4" t="str">
        <f>'G16 declaration and points'!F9</f>
        <v>Rodgers A</v>
      </c>
      <c r="I11" s="9">
        <f>'G16 declaration and points'!F7</f>
        <v>46</v>
      </c>
      <c r="J11" s="4" t="str">
        <f>'G16 declaration and points'!F5</f>
        <v>Beaumont</v>
      </c>
      <c r="K11" s="16">
        <v>29.4</v>
      </c>
      <c r="L11" s="17">
        <f t="shared" si="2"/>
        <v>8</v>
      </c>
      <c r="M11" s="9">
        <f>IF(L11=1,'G16 declaration and points'!$B$22,IF(L11=2,'G16 declaration and points'!$C$22,IF(L11=3,'G16 declaration and points'!$D$22,IF(L11=4,'G16 declaration and points'!$E$22,IF(L11=5,'G16 declaration and points'!$F$22,IF(L11=6,'G16 declaration and points'!$G$22,IF(L11=7,'G16 declaration and points'!$H$22,IF(L11=8,'G16 declaration and points'!$I$22,))))))))</f>
        <v>1</v>
      </c>
      <c r="O11" s="4" t="str">
        <f>'G16 declaration and points'!F10</f>
        <v>Self G</v>
      </c>
      <c r="P11" s="9">
        <f>'G16 declaration and points'!F7</f>
        <v>46</v>
      </c>
      <c r="Q11" s="4" t="str">
        <f>'G16 declaration and points'!F5</f>
        <v>Beaumont</v>
      </c>
      <c r="R11" s="16">
        <v>51.1</v>
      </c>
      <c r="S11" s="17">
        <f t="shared" si="1"/>
        <v>8</v>
      </c>
      <c r="T11" s="9">
        <f>IF(S11=1,'G16 declaration and points'!$B$22,IF(S11=2,'G16 declaration and points'!$C$22,IF(S11=3,'G16 declaration and points'!$D$22,IF(S11=4,'G16 declaration and points'!$E$22,IF(S11=5,'G16 declaration and points'!$F$22,IF(S11=6,'G16 declaration and points'!$G$22,IF(S11=7,'G16 declaration and points'!$H$22,IF(S11=8,'G16 declaration and points'!$I$22,))))))))</f>
        <v>1</v>
      </c>
    </row>
    <row r="12" spans="1:20" x14ac:dyDescent="0.2">
      <c r="A12" s="4" t="str">
        <f>'G16 declaration and points'!G8</f>
        <v>Lehrfreund D</v>
      </c>
      <c r="B12" s="9">
        <f>'G16 declaration and points'!G7</f>
        <v>47</v>
      </c>
      <c r="C12" s="4" t="str">
        <f>'G16 declaration and points'!G5</f>
        <v>Hitchin</v>
      </c>
      <c r="D12" s="16">
        <v>13.6</v>
      </c>
      <c r="E12" s="17">
        <f t="shared" si="0"/>
        <v>7</v>
      </c>
      <c r="F12" s="9">
        <f>IF(E12=1,'G16 declaration and points'!$B$22,IF(E12=2,'G16 declaration and points'!$C$22,IF(E12=3,'G16 declaration and points'!$D$22,IF(E12=4,'G16 declaration and points'!$E$22,IF(E12=5,'G16 declaration and points'!$F$22,IF(E12=6,'G16 declaration and points'!$G$22,IF(E12=7,'G16 declaration and points'!$H$22,IF(E12=8,'G16 declaration and points'!$I$22,))))))))</f>
        <v>2</v>
      </c>
      <c r="H12" s="4" t="str">
        <f>'G16 declaration and points'!G9</f>
        <v>Harrison H</v>
      </c>
      <c r="I12" s="9">
        <f>'G16 declaration and points'!G7</f>
        <v>47</v>
      </c>
      <c r="J12" s="4" t="str">
        <f>'G16 declaration and points'!G5</f>
        <v>Hitchin</v>
      </c>
      <c r="K12" s="16">
        <v>27.9</v>
      </c>
      <c r="L12" s="17">
        <f t="shared" si="2"/>
        <v>4</v>
      </c>
      <c r="M12" s="9">
        <f>IF(L12=1,'G16 declaration and points'!$B$22,IF(L12=2,'G16 declaration and points'!$C$22,IF(L12=3,'G16 declaration and points'!$D$22,IF(L12=4,'G16 declaration and points'!$E$22,IF(L12=5,'G16 declaration and points'!$F$22,IF(L12=6,'G16 declaration and points'!$G$22,IF(L12=7,'G16 declaration and points'!$H$22,IF(L12=8,'G16 declaration and points'!$I$22,))))))))</f>
        <v>5</v>
      </c>
      <c r="O12" s="4" t="str">
        <f>'G16 declaration and points'!G10</f>
        <v>Saunders L</v>
      </c>
      <c r="P12" s="9">
        <f>'G16 declaration and points'!G7</f>
        <v>47</v>
      </c>
      <c r="Q12" s="4" t="str">
        <f>'G16 declaration and points'!G5</f>
        <v>Hitchin</v>
      </c>
      <c r="R12" s="16">
        <v>47.1</v>
      </c>
      <c r="S12" s="17">
        <f t="shared" si="1"/>
        <v>6</v>
      </c>
      <c r="T12" s="9">
        <f>IF(S12=1,'G16 declaration and points'!$B$22,IF(S12=2,'G16 declaration and points'!$C$22,IF(S12=3,'G16 declaration and points'!$D$22,IF(S12=4,'G16 declaration and points'!$E$22,IF(S12=5,'G16 declaration and points'!$F$22,IF(S12=6,'G16 declaration and points'!$G$22,IF(S12=7,'G16 declaration and points'!$H$22,IF(S12=8,'G16 declaration and points'!$I$22,))))))))</f>
        <v>3</v>
      </c>
    </row>
    <row r="13" spans="1:20" x14ac:dyDescent="0.2">
      <c r="A13" s="4" t="str">
        <f>'G16 declaration and points'!H8</f>
        <v>Arinze J</v>
      </c>
      <c r="B13" s="9">
        <f>'G16 declaration and points'!H7</f>
        <v>54</v>
      </c>
      <c r="C13" s="4" t="str">
        <f>'G16 declaration and points'!H5</f>
        <v>Presdales</v>
      </c>
      <c r="D13" s="16">
        <v>12.8</v>
      </c>
      <c r="E13" s="17">
        <f t="shared" si="0"/>
        <v>2</v>
      </c>
      <c r="F13" s="9">
        <f>IF(E13=1,'G16 declaration and points'!$B$22,IF(E13=2,'G16 declaration and points'!$C$22,IF(E13=3,'G16 declaration and points'!$D$22,IF(E13=4,'G16 declaration and points'!$E$22,IF(E13=5,'G16 declaration and points'!$F$22,IF(E13=6,'G16 declaration and points'!$G$22,IF(E13=7,'G16 declaration and points'!$H$22,IF(E13=8,'G16 declaration and points'!$I$22,))))))))</f>
        <v>7</v>
      </c>
      <c r="H13" s="4" t="str">
        <f>'G16 declaration and points'!H9</f>
        <v>Simpson L</v>
      </c>
      <c r="I13" s="9">
        <f>'G16 declaration and points'!H7</f>
        <v>54</v>
      </c>
      <c r="J13" s="4" t="str">
        <f>'G16 declaration and points'!H5</f>
        <v>Presdales</v>
      </c>
      <c r="K13" s="16">
        <v>27</v>
      </c>
      <c r="L13" s="17">
        <f t="shared" si="2"/>
        <v>2</v>
      </c>
      <c r="M13" s="9">
        <f>IF(L13=1,'G16 declaration and points'!$B$22,IF(L13=2,'G16 declaration and points'!$C$22,IF(L13=3,'G16 declaration and points'!$D$22,IF(L13=4,'G16 declaration and points'!$E$22,IF(L13=5,'G16 declaration and points'!$F$22,IF(L13=6,'G16 declaration and points'!$G$22,IF(L13=7,'G16 declaration and points'!$H$22,IF(L13=8,'G16 declaration and points'!$I$22,))))))))</f>
        <v>7</v>
      </c>
      <c r="O13" s="4" t="str">
        <f>'G16 declaration and points'!H10</f>
        <v>Reynolds E</v>
      </c>
      <c r="P13" s="9">
        <f>'G16 declaration and points'!H7</f>
        <v>54</v>
      </c>
      <c r="Q13" s="4" t="str">
        <f>'G16 declaration and points'!H5</f>
        <v>Presdales</v>
      </c>
      <c r="R13" s="16">
        <v>47</v>
      </c>
      <c r="S13" s="17">
        <f t="shared" si="1"/>
        <v>5</v>
      </c>
      <c r="T13" s="9">
        <f>IF(S13=1,'G16 declaration and points'!$B$22,IF(S13=2,'G16 declaration and points'!$C$22,IF(S13=3,'G16 declaration and points'!$D$22,IF(S13=4,'G16 declaration and points'!$E$22,IF(S13=5,'G16 declaration and points'!$F$22,IF(S13=6,'G16 declaration and points'!$G$22,IF(S13=7,'G16 declaration and points'!$H$22,IF(S13=8,'G16 declaration and points'!$I$22,))))))))</f>
        <v>4</v>
      </c>
    </row>
    <row r="14" spans="1:20" x14ac:dyDescent="0.2">
      <c r="A14" s="4" t="str">
        <f>'G16 declaration and points'!I8</f>
        <v>Iggulden M</v>
      </c>
      <c r="B14" s="9">
        <f>'G16 declaration and points'!I7</f>
        <v>56</v>
      </c>
      <c r="C14" s="4" t="str">
        <f>'G16 declaration and points'!I5</f>
        <v>Royal Masonic</v>
      </c>
      <c r="D14" s="16">
        <v>13.51</v>
      </c>
      <c r="E14" s="17">
        <f t="shared" si="0"/>
        <v>6</v>
      </c>
      <c r="F14" s="9">
        <f>IF(E14=1,'G16 declaration and points'!$B$22,IF(E14=2,'G16 declaration and points'!$C$22,IF(E14=3,'G16 declaration and points'!$D$22,IF(E14=4,'G16 declaration and points'!$E$22,IF(E14=5,'G16 declaration and points'!$F$22,IF(E14=6,'G16 declaration and points'!$G$22,IF(E14=7,'G16 declaration and points'!$H$22,IF(E14=8,'G16 declaration and points'!$I$22,))))))))</f>
        <v>3</v>
      </c>
      <c r="H14" s="4" t="str">
        <f>'G16 declaration and points'!I9</f>
        <v>Townshend H</v>
      </c>
      <c r="I14" s="9">
        <f>'G16 declaration and points'!I7</f>
        <v>56</v>
      </c>
      <c r="J14" s="4" t="str">
        <f>'G16 declaration and points'!I5</f>
        <v>Royal Masonic</v>
      </c>
      <c r="K14" s="16">
        <v>28.9</v>
      </c>
      <c r="L14" s="17">
        <f t="shared" si="2"/>
        <v>7</v>
      </c>
      <c r="M14" s="9">
        <f>IF(L14=1,'G16 declaration and points'!$B$22,IF(L14=2,'G16 declaration and points'!$C$22,IF(L14=3,'G16 declaration and points'!$D$22,IF(L14=4,'G16 declaration and points'!$E$22,IF(L14=5,'G16 declaration and points'!$F$22,IF(L14=6,'G16 declaration and points'!$G$22,IF(L14=7,'G16 declaration and points'!$H$22,IF(L14=8,'G16 declaration and points'!$I$22,))))))))</f>
        <v>2</v>
      </c>
      <c r="O14" s="4" t="str">
        <f>'G16 declaration and points'!I10</f>
        <v>Witheat F</v>
      </c>
      <c r="P14" s="9">
        <f>'G16 declaration and points'!I7</f>
        <v>56</v>
      </c>
      <c r="Q14" s="4" t="str">
        <f>'G16 declaration and points'!I5</f>
        <v>Royal Masonic</v>
      </c>
      <c r="R14" s="16">
        <v>44</v>
      </c>
      <c r="S14" s="17">
        <f t="shared" si="1"/>
        <v>2</v>
      </c>
      <c r="T14" s="9">
        <f>IF(S14=1,'G16 declaration and points'!$B$22,IF(S14=2,'G16 declaration and points'!$C$22,IF(S14=3,'G16 declaration and points'!$D$22,IF(S14=4,'G16 declaration and points'!$E$22,IF(S14=5,'G16 declaration and points'!$F$22,IF(S14=6,'G16 declaration and points'!$G$22,IF(S14=7,'G16 declaration and points'!$H$22,IF(S14=8,'G16 declaration and points'!$I$22,))))))))</f>
        <v>7</v>
      </c>
    </row>
    <row r="15" spans="1:20" x14ac:dyDescent="0.2">
      <c r="E15" s="1"/>
      <c r="L15" s="1"/>
      <c r="S15" s="1"/>
    </row>
    <row r="16" spans="1:20" x14ac:dyDescent="0.2">
      <c r="A16" s="2" t="str">
        <f>'G16 declaration and points'!A11</f>
        <v>800 m</v>
      </c>
      <c r="H16" s="2" t="str">
        <f>'G16 declaration and points'!A12</f>
        <v>1500 m</v>
      </c>
      <c r="O16" s="2" t="str">
        <f>'G16 declaration and points'!A13</f>
        <v>Hurdles</v>
      </c>
    </row>
    <row r="17" spans="1:20" x14ac:dyDescent="0.2">
      <c r="A17" s="4" t="s">
        <v>26</v>
      </c>
      <c r="B17" s="9" t="s">
        <v>4</v>
      </c>
      <c r="C17" s="4" t="s">
        <v>1</v>
      </c>
      <c r="D17" s="4" t="s">
        <v>27</v>
      </c>
      <c r="E17" s="4" t="s">
        <v>28</v>
      </c>
      <c r="F17" s="4" t="s">
        <v>29</v>
      </c>
      <c r="H17" s="4" t="s">
        <v>26</v>
      </c>
      <c r="I17" s="9" t="s">
        <v>4</v>
      </c>
      <c r="J17" s="4" t="s">
        <v>1</v>
      </c>
      <c r="K17" s="4" t="s">
        <v>27</v>
      </c>
      <c r="L17" s="4" t="s">
        <v>28</v>
      </c>
      <c r="M17" s="4" t="s">
        <v>29</v>
      </c>
      <c r="O17" s="4" t="s">
        <v>26</v>
      </c>
      <c r="P17" s="9" t="s">
        <v>4</v>
      </c>
      <c r="Q17" s="4" t="s">
        <v>1</v>
      </c>
      <c r="R17" s="4" t="s">
        <v>27</v>
      </c>
      <c r="S17" s="4" t="s">
        <v>28</v>
      </c>
      <c r="T17" s="4" t="s">
        <v>29</v>
      </c>
    </row>
    <row r="18" spans="1:20" x14ac:dyDescent="0.2">
      <c r="A18" s="4" t="str">
        <f>'G16 declaration and points'!B11</f>
        <v>Wise S</v>
      </c>
      <c r="B18" s="9">
        <f>'G16 declaration and points'!B7</f>
        <v>5</v>
      </c>
      <c r="C18" s="4" t="str">
        <f>'G16 declaration and points'!B5</f>
        <v>Berkhamsted</v>
      </c>
      <c r="D18" s="18">
        <v>2.5499999999999998</v>
      </c>
      <c r="E18" s="17">
        <f>IF(D18="",9,RANK(D18,$D$18:$D$25,1))</f>
        <v>7</v>
      </c>
      <c r="F18" s="9">
        <f>IF(E18=1,'G16 declaration and points'!$B$22,IF(E18=2,'G16 declaration and points'!$C$22,IF(E18=3,'G16 declaration and points'!$D$22,IF(E18=4,'G16 declaration and points'!$E$22,IF(E18=5,'G16 declaration and points'!$F$22,IF(E18=6,'G16 declaration and points'!$G$22,IF(E18=7,'G16 declaration and points'!$H$22,IF(E18=8,'G16 declaration and points'!$I$22,))))))))</f>
        <v>2</v>
      </c>
      <c r="H18" s="4" t="str">
        <f>'G16 declaration and points'!B12</f>
        <v>Martin H</v>
      </c>
      <c r="I18" s="9">
        <f>'G16 declaration and points'!B7</f>
        <v>5</v>
      </c>
      <c r="J18" s="4" t="str">
        <f>'G16 declaration and points'!B5</f>
        <v>Berkhamsted</v>
      </c>
      <c r="K18" s="18">
        <v>6.29</v>
      </c>
      <c r="L18" s="17">
        <f>IF(K18="",9,RANK(K18,$K$18:$K$25,1))</f>
        <v>8</v>
      </c>
      <c r="M18" s="9">
        <f>IF(L18=1,'G16 declaration and points'!$B$22,IF(L18=2,'G16 declaration and points'!$C$22,IF(L18=3,'G16 declaration and points'!$D$22,IF(L18=4,'G16 declaration and points'!$E$22,IF(L18=5,'G16 declaration and points'!$F$22,IF(L18=6,'G16 declaration and points'!$G$22,IF(L18=7,'G16 declaration and points'!$H$22,IF(L18=8,'G16 declaration and points'!$I$22,))))))))</f>
        <v>1</v>
      </c>
      <c r="O18" s="4" t="str">
        <f>'G16 declaration and points'!B13</f>
        <v>Beebywynn H</v>
      </c>
      <c r="P18" s="9">
        <f>'G16 declaration and points'!B7</f>
        <v>5</v>
      </c>
      <c r="Q18" s="4" t="str">
        <f>'G16 declaration and points'!B5</f>
        <v>Berkhamsted</v>
      </c>
      <c r="R18" s="16">
        <v>12.6</v>
      </c>
      <c r="S18" s="17">
        <f>IF(R18="",9,RANK(R18,$R$18:$R$25,1))</f>
        <v>1</v>
      </c>
      <c r="T18" s="9">
        <f>IF(S18=1,'G16 declaration and points'!$B$22,IF(S18=2,'G16 declaration and points'!$C$22,IF(S18=3,'G16 declaration and points'!$D$22,IF(S18=4,'G16 declaration and points'!$E$22,IF(S18=5,'G16 declaration and points'!$F$22,IF(S18=6,'G16 declaration and points'!$G$22,IF(S18=7,'G16 declaration and points'!$H$22,IF(S18=8,'G16 declaration and points'!$I$22,))))))))</f>
        <v>8</v>
      </c>
    </row>
    <row r="19" spans="1:20" x14ac:dyDescent="0.2">
      <c r="A19" s="4" t="str">
        <f>'G16 declaration and points'!C11</f>
        <v>E Clilverd/ Willis J</v>
      </c>
      <c r="B19" s="9">
        <f>'G16 declaration and points'!C7</f>
        <v>26</v>
      </c>
      <c r="C19" s="4" t="str">
        <f>'G16 declaration and points'!C5</f>
        <v>Clement Danes</v>
      </c>
      <c r="D19" s="18">
        <v>2.46</v>
      </c>
      <c r="E19" s="17">
        <f>IF(D19="",9,RANK(D19,$D$18:$D$25,1))</f>
        <v>6</v>
      </c>
      <c r="F19" s="9">
        <f>IF(E19=1,'G16 declaration and points'!$B$22,IF(E19=2,'G16 declaration and points'!$C$22,IF(E19=3,'G16 declaration and points'!$D$22,IF(E19=4,'G16 declaration and points'!$E$22,IF(E19=5,'G16 declaration and points'!$F$22,IF(E19=6,'G16 declaration and points'!$G$22,IF(E19=7,'G16 declaration and points'!$H$22,IF(E19=8,'G16 declaration and points'!$I$22,))))))))</f>
        <v>3</v>
      </c>
      <c r="H19" s="4" t="str">
        <f>'G16 declaration and points'!C12</f>
        <v>Hucknall G</v>
      </c>
      <c r="I19" s="9">
        <f>'G16 declaration and points'!C7</f>
        <v>26</v>
      </c>
      <c r="J19" s="4" t="str">
        <f>'G16 declaration and points'!C5</f>
        <v>Clement Danes</v>
      </c>
      <c r="K19" s="18">
        <v>5.15</v>
      </c>
      <c r="L19" s="17">
        <f>IF(K19="",9,RANK(K19,$K$18:$K$25,1))</f>
        <v>3</v>
      </c>
      <c r="M19" s="9">
        <f>IF(L19=1,'G16 declaration and points'!$B$22,IF(L19=2,'G16 declaration and points'!$C$22,IF(L19=3,'G16 declaration and points'!$D$22,IF(L19=4,'G16 declaration and points'!$E$22,IF(L19=5,'G16 declaration and points'!$F$22,IF(L19=6,'G16 declaration and points'!$G$22,IF(L19=7,'G16 declaration and points'!$H$22,IF(L19=8,'G16 declaration and points'!$I$22,))))))))</f>
        <v>6</v>
      </c>
      <c r="O19" s="4" t="str">
        <f>'G16 declaration and points'!C13</f>
        <v xml:space="preserve">Holder L </v>
      </c>
      <c r="P19" s="9">
        <f>'G16 declaration and points'!C7</f>
        <v>26</v>
      </c>
      <c r="Q19" s="4" t="str">
        <f>'G16 declaration and points'!C5</f>
        <v>Clement Danes</v>
      </c>
      <c r="R19" s="16">
        <v>12.81</v>
      </c>
      <c r="S19" s="17">
        <f>IF(R19="",9,RANK(R19,$R$18:$R$25,1))</f>
        <v>3</v>
      </c>
      <c r="T19" s="9">
        <f>IF(S19=1,'G16 declaration and points'!$B$22,IF(S19=2,'G16 declaration and points'!$C$22,IF(S19=3,'G16 declaration and points'!$D$22,IF(S19=4,'G16 declaration and points'!$E$22,IF(S19=5,'G16 declaration and points'!$F$22,IF(S19=6,'G16 declaration and points'!$G$22,IF(S19=7,'G16 declaration and points'!$H$22,IF(S19=8,'G16 declaration and points'!$I$22,))))))))</f>
        <v>6</v>
      </c>
    </row>
    <row r="20" spans="1:20" x14ac:dyDescent="0.2">
      <c r="A20" s="4" t="str">
        <f>'G16 declaration and points'!D11</f>
        <v>Fuge B</v>
      </c>
      <c r="B20" s="9">
        <f>'G16 declaration and points'!D7</f>
        <v>31</v>
      </c>
      <c r="C20" s="4" t="str">
        <f>'G16 declaration and points'!D5</f>
        <v>St Albans</v>
      </c>
      <c r="D20" s="18">
        <v>2.371</v>
      </c>
      <c r="E20" s="17">
        <f t="shared" ref="E20:E25" si="3">IF(D20="",9,RANK(D20,$D$18:$D$25,1))</f>
        <v>4</v>
      </c>
      <c r="F20" s="9">
        <f>IF(E20=1,'G16 declaration and points'!$B$22,IF(E20=2,'G16 declaration and points'!$C$22,IF(E20=3,'G16 declaration and points'!$D$22,IF(E20=4,'G16 declaration and points'!$E$22,IF(E20=5,'G16 declaration and points'!$F$22,IF(E20=6,'G16 declaration and points'!$G$22,IF(E20=7,'G16 declaration and points'!$H$22,IF(E20=8,'G16 declaration and points'!$I$22,))))))))</f>
        <v>5</v>
      </c>
      <c r="H20" s="4" t="str">
        <f>'G16 declaration and points'!D12</f>
        <v>Mulholland M</v>
      </c>
      <c r="I20" s="9">
        <f>'G16 declaration and points'!D7</f>
        <v>31</v>
      </c>
      <c r="J20" s="4" t="str">
        <f>'G16 declaration and points'!D5</f>
        <v>St Albans</v>
      </c>
      <c r="K20" s="18">
        <v>5.48</v>
      </c>
      <c r="L20" s="17">
        <f t="shared" ref="L20:L25" si="4">IF(K20="",9,RANK(K20,$K$18:$K$25,1))</f>
        <v>6</v>
      </c>
      <c r="M20" s="9">
        <f>IF(L20=1,'G16 declaration and points'!$B$22,IF(L20=2,'G16 declaration and points'!$C$22,IF(L20=3,'G16 declaration and points'!$D$22,IF(L20=4,'G16 declaration and points'!$E$22,IF(L20=5,'G16 declaration and points'!$F$22,IF(L20=6,'G16 declaration and points'!$G$22,IF(L20=7,'G16 declaration and points'!$H$22,IF(L20=8,'G16 declaration and points'!$I$22,))))))))</f>
        <v>3</v>
      </c>
      <c r="O20" s="4" t="str">
        <f>'G16 declaration and points'!D13</f>
        <v>Bains S</v>
      </c>
      <c r="P20" s="9">
        <f>'G16 declaration and points'!D7</f>
        <v>31</v>
      </c>
      <c r="Q20" s="4" t="str">
        <f>'G16 declaration and points'!D5</f>
        <v>St Albans</v>
      </c>
      <c r="R20" s="16">
        <v>15.4</v>
      </c>
      <c r="S20" s="17">
        <f t="shared" ref="S20:S25" si="5">IF(R20="",9,RANK(R20,$R$18:$R$25,1))</f>
        <v>6</v>
      </c>
      <c r="T20" s="9">
        <f>IF(S20=1,'G16 declaration and points'!$B$22,IF(S20=2,'G16 declaration and points'!$C$22,IF(S20=3,'G16 declaration and points'!$D$22,IF(S20=4,'G16 declaration and points'!$E$22,IF(S20=5,'G16 declaration and points'!$F$22,IF(S20=6,'G16 declaration and points'!$G$22,IF(S20=7,'G16 declaration and points'!$H$22,IF(S20=8,'G16 declaration and points'!$I$22,))))))))</f>
        <v>3</v>
      </c>
    </row>
    <row r="21" spans="1:20" x14ac:dyDescent="0.2">
      <c r="A21" s="4" t="str">
        <f>'G16 declaration and points'!E11</f>
        <v>Wright M/Brunskill I</v>
      </c>
      <c r="B21" s="9">
        <f>'G16 declaration and points'!E7</f>
        <v>45</v>
      </c>
      <c r="C21" s="4" t="str">
        <f>'G16 declaration and points'!E5</f>
        <v>Habs</v>
      </c>
      <c r="D21" s="18">
        <v>2.37</v>
      </c>
      <c r="E21" s="17">
        <f t="shared" si="3"/>
        <v>3</v>
      </c>
      <c r="F21" s="9">
        <f>IF(E21=1,'G16 declaration and points'!$B$22,IF(E21=2,'G16 declaration and points'!$C$22,IF(E21=3,'G16 declaration and points'!$D$22,IF(E21=4,'G16 declaration and points'!$E$22,IF(E21=5,'G16 declaration and points'!$F$22,IF(E21=6,'G16 declaration and points'!$G$22,IF(E21=7,'G16 declaration and points'!$H$22,IF(E21=8,'G16 declaration and points'!$I$22,))))))))</f>
        <v>6</v>
      </c>
      <c r="H21" s="4" t="str">
        <f>'G16 declaration and points'!E12</f>
        <v>Livingston C</v>
      </c>
      <c r="I21" s="9">
        <f>'G16 declaration and points'!E7</f>
        <v>45</v>
      </c>
      <c r="J21" s="4" t="str">
        <f>'G16 declaration and points'!E5</f>
        <v>Habs</v>
      </c>
      <c r="K21" s="18">
        <v>5.23</v>
      </c>
      <c r="L21" s="17">
        <f t="shared" si="4"/>
        <v>4</v>
      </c>
      <c r="M21" s="9">
        <f>IF(L21=1,'G16 declaration and points'!$B$22,IF(L21=2,'G16 declaration and points'!$C$22,IF(L21=3,'G16 declaration and points'!$D$22,IF(L21=4,'G16 declaration and points'!$E$22,IF(L21=5,'G16 declaration and points'!$F$22,IF(L21=6,'G16 declaration and points'!$G$22,IF(L21=7,'G16 declaration and points'!$H$22,IF(L21=8,'G16 declaration and points'!$I$22,))))))))</f>
        <v>5</v>
      </c>
      <c r="O21" s="4" t="str">
        <f>'G16 declaration and points'!E13</f>
        <v>Adu J</v>
      </c>
      <c r="P21" s="9">
        <f>'G16 declaration and points'!E7</f>
        <v>45</v>
      </c>
      <c r="Q21" s="4" t="str">
        <f>'G16 declaration and points'!E5</f>
        <v>Habs</v>
      </c>
      <c r="R21" s="16"/>
      <c r="S21" s="17">
        <f t="shared" si="5"/>
        <v>9</v>
      </c>
      <c r="T21" s="9">
        <f>IF(S21=1,'G16 declaration and points'!$B$22,IF(S21=2,'G16 declaration and points'!$C$22,IF(S21=3,'G16 declaration and points'!$D$22,IF(S21=4,'G16 declaration and points'!$E$22,IF(S21=5,'G16 declaration and points'!$F$22,IF(S21=6,'G16 declaration and points'!$G$22,IF(S21=7,'G16 declaration and points'!$H$22,IF(S21=8,'G16 declaration and points'!$I$22,))))))))</f>
        <v>0</v>
      </c>
    </row>
    <row r="22" spans="1:20" x14ac:dyDescent="0.2">
      <c r="A22" s="4" t="str">
        <f>'G16 declaration and points'!F11</f>
        <v>Towers B</v>
      </c>
      <c r="B22" s="9">
        <f>'G16 declaration and points'!F7</f>
        <v>46</v>
      </c>
      <c r="C22" s="4" t="str">
        <f>'G16 declaration and points'!F5</f>
        <v>Beaumont</v>
      </c>
      <c r="D22" s="18">
        <v>2.44</v>
      </c>
      <c r="E22" s="17">
        <f t="shared" si="3"/>
        <v>5</v>
      </c>
      <c r="F22" s="9">
        <f>IF(E22=1,'G16 declaration and points'!$B$22,IF(E22=2,'G16 declaration and points'!$C$22,IF(E22=3,'G16 declaration and points'!$D$22,IF(E22=4,'G16 declaration and points'!$E$22,IF(E22=5,'G16 declaration and points'!$F$22,IF(E22=6,'G16 declaration and points'!$G$22,IF(E22=7,'G16 declaration and points'!$H$22,IF(E22=8,'G16 declaration and points'!$I$22,))))))))</f>
        <v>4</v>
      </c>
      <c r="H22" s="4" t="str">
        <f>'G16 declaration and points'!F12</f>
        <v>Gallagher N</v>
      </c>
      <c r="I22" s="9">
        <f>'G16 declaration and points'!F7</f>
        <v>46</v>
      </c>
      <c r="J22" s="4" t="str">
        <f>'G16 declaration and points'!F5</f>
        <v>Beaumont</v>
      </c>
      <c r="K22" s="18">
        <v>5.08</v>
      </c>
      <c r="L22" s="17">
        <f t="shared" si="4"/>
        <v>2</v>
      </c>
      <c r="M22" s="9">
        <f>IF(L22=1,'G16 declaration and points'!$B$22,IF(L22=2,'G16 declaration and points'!$C$22,IF(L22=3,'G16 declaration and points'!$D$22,IF(L22=4,'G16 declaration and points'!$E$22,IF(L22=5,'G16 declaration and points'!$F$22,IF(L22=6,'G16 declaration and points'!$G$22,IF(L22=7,'G16 declaration and points'!$H$22,IF(L22=8,'G16 declaration and points'!$I$22,))))))))</f>
        <v>7</v>
      </c>
      <c r="O22" s="4" t="str">
        <f>'G16 declaration and points'!F13</f>
        <v>Nightingale O</v>
      </c>
      <c r="P22" s="9">
        <f>'G16 declaration and points'!F7</f>
        <v>46</v>
      </c>
      <c r="Q22" s="4" t="str">
        <f>'G16 declaration and points'!F5</f>
        <v>Beaumont</v>
      </c>
      <c r="R22" s="16">
        <v>14.2</v>
      </c>
      <c r="S22" s="17">
        <f t="shared" si="5"/>
        <v>5</v>
      </c>
      <c r="T22" s="9">
        <f>IF(S22=1,'G16 declaration and points'!$B$22,IF(S22=2,'G16 declaration and points'!$C$22,IF(S22=3,'G16 declaration and points'!$D$22,IF(S22=4,'G16 declaration and points'!$E$22,IF(S22=5,'G16 declaration and points'!$F$22,IF(S22=6,'G16 declaration and points'!$G$22,IF(S22=7,'G16 declaration and points'!$H$22,IF(S22=8,'G16 declaration and points'!$I$22,))))))))</f>
        <v>4</v>
      </c>
    </row>
    <row r="23" spans="1:20" x14ac:dyDescent="0.2">
      <c r="A23" s="4" t="str">
        <f>'G16 declaration and points'!G11</f>
        <v>Cooke B / Green M</v>
      </c>
      <c r="B23" s="9">
        <f>'G16 declaration and points'!G7</f>
        <v>47</v>
      </c>
      <c r="C23" s="4" t="str">
        <f>'G16 declaration and points'!G5</f>
        <v>Hitchin</v>
      </c>
      <c r="D23" s="18">
        <v>2.23</v>
      </c>
      <c r="E23" s="17">
        <f t="shared" si="3"/>
        <v>1</v>
      </c>
      <c r="F23" s="9">
        <f>IF(E23=1,'G16 declaration and points'!$B$22,IF(E23=2,'G16 declaration and points'!$C$22,IF(E23=3,'G16 declaration and points'!$D$22,IF(E23=4,'G16 declaration and points'!$E$22,IF(E23=5,'G16 declaration and points'!$F$22,IF(E23=6,'G16 declaration and points'!$G$22,IF(E23=7,'G16 declaration and points'!$H$22,IF(E23=8,'G16 declaration and points'!$I$22,))))))))</f>
        <v>8</v>
      </c>
      <c r="H23" s="4" t="str">
        <f>'G16 declaration and points'!G12</f>
        <v>Raju R / Field H</v>
      </c>
      <c r="I23" s="9">
        <f>'G16 declaration and points'!G7</f>
        <v>47</v>
      </c>
      <c r="J23" s="4" t="str">
        <f>'G16 declaration and points'!G5</f>
        <v>Hitchin</v>
      </c>
      <c r="K23" s="18">
        <v>5.44</v>
      </c>
      <c r="L23" s="17">
        <f t="shared" si="4"/>
        <v>5</v>
      </c>
      <c r="M23" s="9">
        <f>IF(L23=1,'G16 declaration and points'!$B$22,IF(L23=2,'G16 declaration and points'!$C$22,IF(L23=3,'G16 declaration and points'!$D$22,IF(L23=4,'G16 declaration and points'!$E$22,IF(L23=5,'G16 declaration and points'!$F$22,IF(L23=6,'G16 declaration and points'!$G$22,IF(L23=7,'G16 declaration and points'!$H$22,IF(L23=8,'G16 declaration and points'!$I$22,))))))))</f>
        <v>4</v>
      </c>
      <c r="O23" s="4" t="str">
        <f>'G16 declaration and points'!G13</f>
        <v>Waite M</v>
      </c>
      <c r="P23" s="9">
        <f>'G16 declaration and points'!G7</f>
        <v>47</v>
      </c>
      <c r="Q23" s="4" t="str">
        <f>'G16 declaration and points'!G5</f>
        <v>Hitchin</v>
      </c>
      <c r="R23" s="16"/>
      <c r="S23" s="17">
        <f t="shared" si="5"/>
        <v>9</v>
      </c>
      <c r="T23" s="9">
        <f>IF(S23=1,'G16 declaration and points'!$B$22,IF(S23=2,'G16 declaration and points'!$C$22,IF(S23=3,'G16 declaration and points'!$D$22,IF(S23=4,'G16 declaration and points'!$E$22,IF(S23=5,'G16 declaration and points'!$F$22,IF(S23=6,'G16 declaration and points'!$G$22,IF(S23=7,'G16 declaration and points'!$H$22,IF(S23=8,'G16 declaration and points'!$I$22,))))))))</f>
        <v>0</v>
      </c>
    </row>
    <row r="24" spans="1:20" x14ac:dyDescent="0.2">
      <c r="A24" s="4" t="str">
        <f>'G16 declaration and points'!H11</f>
        <v>Wyper M</v>
      </c>
      <c r="B24" s="9">
        <f>'G16 declaration and points'!H7</f>
        <v>54</v>
      </c>
      <c r="C24" s="4" t="str">
        <f>'G16 declaration and points'!H5</f>
        <v>Presdales</v>
      </c>
      <c r="D24" s="18"/>
      <c r="E24" s="17">
        <f t="shared" si="3"/>
        <v>9</v>
      </c>
      <c r="F24" s="9">
        <f>IF(E24=1,'G16 declaration and points'!$B$22,IF(E24=2,'G16 declaration and points'!$C$22,IF(E24=3,'G16 declaration and points'!$D$22,IF(E24=4,'G16 declaration and points'!$E$22,IF(E24=5,'G16 declaration and points'!$F$22,IF(E24=6,'G16 declaration and points'!$G$22,IF(E24=7,'G16 declaration and points'!$H$22,IF(E24=8,'G16 declaration and points'!$I$22,))))))))</f>
        <v>0</v>
      </c>
      <c r="H24" s="4" t="str">
        <f>'G16 declaration and points'!H12</f>
        <v>Sherring E</v>
      </c>
      <c r="I24" s="9">
        <f>'G16 declaration and points'!H7</f>
        <v>54</v>
      </c>
      <c r="J24" s="4" t="str">
        <f>'G16 declaration and points'!H5</f>
        <v>Presdales</v>
      </c>
      <c r="K24" s="18">
        <v>6.08</v>
      </c>
      <c r="L24" s="17">
        <f t="shared" si="4"/>
        <v>7</v>
      </c>
      <c r="M24" s="9">
        <f>IF(L24=1,'G16 declaration and points'!$B$22,IF(L24=2,'G16 declaration and points'!$C$22,IF(L24=3,'G16 declaration and points'!$D$22,IF(L24=4,'G16 declaration and points'!$E$22,IF(L24=5,'G16 declaration and points'!$F$22,IF(L24=6,'G16 declaration and points'!$G$22,IF(L24=7,'G16 declaration and points'!$H$22,IF(L24=8,'G16 declaration and points'!$I$22,))))))))</f>
        <v>2</v>
      </c>
      <c r="O24" s="4" t="str">
        <f>'G16 declaration and points'!H13</f>
        <v>Hobson M</v>
      </c>
      <c r="P24" s="9">
        <f>'G16 declaration and points'!H7</f>
        <v>54</v>
      </c>
      <c r="Q24" s="4" t="str">
        <f>'G16 declaration and points'!H5</f>
        <v>Presdales</v>
      </c>
      <c r="R24" s="16">
        <v>12.8</v>
      </c>
      <c r="S24" s="17">
        <f t="shared" si="5"/>
        <v>2</v>
      </c>
      <c r="T24" s="9">
        <f>IF(S24=1,'G16 declaration and points'!$B$22,IF(S24=2,'G16 declaration and points'!$C$22,IF(S24=3,'G16 declaration and points'!$D$22,IF(S24=4,'G16 declaration and points'!$E$22,IF(S24=5,'G16 declaration and points'!$F$22,IF(S24=6,'G16 declaration and points'!$G$22,IF(S24=7,'G16 declaration and points'!$H$22,IF(S24=8,'G16 declaration and points'!$I$22,))))))))</f>
        <v>7</v>
      </c>
    </row>
    <row r="25" spans="1:20" x14ac:dyDescent="0.2">
      <c r="A25" s="4" t="str">
        <f>'G16 declaration and points'!I11</f>
        <v>Peters E</v>
      </c>
      <c r="B25" s="9">
        <f>'G16 declaration and points'!I7</f>
        <v>56</v>
      </c>
      <c r="C25" s="4" t="str">
        <f>'G16 declaration and points'!I5</f>
        <v>Royal Masonic</v>
      </c>
      <c r="D25" s="18">
        <v>2.34</v>
      </c>
      <c r="E25" s="17">
        <f t="shared" si="3"/>
        <v>2</v>
      </c>
      <c r="F25" s="9">
        <f>IF(E25=1,'G16 declaration and points'!$B$22,IF(E25=2,'G16 declaration and points'!$C$22,IF(E25=3,'G16 declaration and points'!$D$22,IF(E25=4,'G16 declaration and points'!$E$22,IF(E25=5,'G16 declaration and points'!$F$22,IF(E25=6,'G16 declaration and points'!$G$22,IF(E25=7,'G16 declaration and points'!$H$22,IF(E25=8,'G16 declaration and points'!$I$22,))))))))</f>
        <v>7</v>
      </c>
      <c r="H25" s="4" t="str">
        <f>'G16 declaration and points'!I12</f>
        <v>Williamson J</v>
      </c>
      <c r="I25" s="9">
        <f>'G16 declaration and points'!I7</f>
        <v>56</v>
      </c>
      <c r="J25" s="4" t="str">
        <f>'G16 declaration and points'!I5</f>
        <v>Royal Masonic</v>
      </c>
      <c r="K25" s="18">
        <v>4.55</v>
      </c>
      <c r="L25" s="17">
        <f t="shared" si="4"/>
        <v>1</v>
      </c>
      <c r="M25" s="9">
        <f>IF(L25=1,'G16 declaration and points'!$B$22,IF(L25=2,'G16 declaration and points'!$C$22,IF(L25=3,'G16 declaration and points'!$D$22,IF(L25=4,'G16 declaration and points'!$E$22,IF(L25=5,'G16 declaration and points'!$F$22,IF(L25=6,'G16 declaration and points'!$G$22,IF(L25=7,'G16 declaration and points'!$H$22,IF(L25=8,'G16 declaration and points'!$I$22,))))))))</f>
        <v>8</v>
      </c>
      <c r="O25" s="4" t="str">
        <f>'G16 declaration and points'!I13</f>
        <v>Conn M</v>
      </c>
      <c r="P25" s="9">
        <f>'G16 declaration and points'!I7</f>
        <v>56</v>
      </c>
      <c r="Q25" s="4" t="str">
        <f>'G16 declaration and points'!I5</f>
        <v>Royal Masonic</v>
      </c>
      <c r="R25" s="16">
        <v>13.3</v>
      </c>
      <c r="S25" s="17">
        <f t="shared" si="5"/>
        <v>4</v>
      </c>
      <c r="T25" s="9">
        <f>IF(S25=1,'G16 declaration and points'!$B$22,IF(S25=2,'G16 declaration and points'!$C$22,IF(S25=3,'G16 declaration and points'!$D$22,IF(S25=4,'G16 declaration and points'!$E$22,IF(S25=5,'G16 declaration and points'!$F$22,IF(S25=6,'G16 declaration and points'!$G$22,IF(S25=7,'G16 declaration and points'!$H$22,IF(S25=8,'G16 declaration and points'!$I$22,))))))))</f>
        <v>5</v>
      </c>
    </row>
    <row r="26" spans="1:20" x14ac:dyDescent="0.2">
      <c r="E26" s="1"/>
      <c r="L26" s="1"/>
      <c r="S26" s="1"/>
    </row>
    <row r="27" spans="1:20" x14ac:dyDescent="0.2">
      <c r="A27" s="2" t="str">
        <f>'G16 declaration and points'!A14</f>
        <v>Long jump</v>
      </c>
      <c r="H27" s="2" t="str">
        <f>'G16 declaration and points'!A15</f>
        <v>Triple jump</v>
      </c>
      <c r="O27" s="2" t="str">
        <f>'G16 declaration and points'!A16</f>
        <v>High jump</v>
      </c>
    </row>
    <row r="28" spans="1:20" x14ac:dyDescent="0.2">
      <c r="A28" s="4" t="s">
        <v>26</v>
      </c>
      <c r="B28" s="9" t="s">
        <v>4</v>
      </c>
      <c r="C28" s="4" t="s">
        <v>1</v>
      </c>
      <c r="D28" s="4" t="s">
        <v>30</v>
      </c>
      <c r="E28" s="4" t="s">
        <v>28</v>
      </c>
      <c r="F28" s="4" t="s">
        <v>29</v>
      </c>
      <c r="H28" s="4" t="s">
        <v>26</v>
      </c>
      <c r="I28" s="9" t="s">
        <v>4</v>
      </c>
      <c r="J28" s="4" t="s">
        <v>1</v>
      </c>
      <c r="K28" s="4" t="s">
        <v>30</v>
      </c>
      <c r="L28" s="4" t="s">
        <v>28</v>
      </c>
      <c r="M28" s="4" t="s">
        <v>29</v>
      </c>
      <c r="O28" s="4" t="s">
        <v>26</v>
      </c>
      <c r="P28" s="9" t="s">
        <v>4</v>
      </c>
      <c r="Q28" s="4" t="s">
        <v>1</v>
      </c>
      <c r="R28" s="4" t="s">
        <v>31</v>
      </c>
      <c r="S28" s="4" t="s">
        <v>28</v>
      </c>
      <c r="T28" s="4" t="s">
        <v>29</v>
      </c>
    </row>
    <row r="29" spans="1:20" x14ac:dyDescent="0.2">
      <c r="A29" s="4" t="str">
        <f>'G16 declaration and points'!B14</f>
        <v>Conroy K</v>
      </c>
      <c r="B29" s="9">
        <f>'G16 declaration and points'!B7</f>
        <v>5</v>
      </c>
      <c r="C29" s="4" t="str">
        <f>'G16 declaration and points'!B5</f>
        <v>Berkhamsted</v>
      </c>
      <c r="D29" s="18">
        <v>3.99</v>
      </c>
      <c r="E29" s="17">
        <f>IF(D29="",9,RANK(D29,$D$29:$D$36,0))</f>
        <v>8</v>
      </c>
      <c r="F29" s="9">
        <f>IF(E29=1,'G16 declaration and points'!$B$22,IF(E29=2,'G16 declaration and points'!$C$22,IF(E29=3,'G16 declaration and points'!$D$22,IF(E29=4,'G16 declaration and points'!$E$22,IF(E29=5,'G16 declaration and points'!$F$22,IF(E29=6,'G16 declaration and points'!$G$22,IF(E29=7,'G16 declaration and points'!$H$22,IF(E29=8,'G16 declaration and points'!$I$22,))))))))</f>
        <v>1</v>
      </c>
      <c r="H29" s="4" t="str">
        <f>'G16 declaration and points'!B15</f>
        <v>Wise S</v>
      </c>
      <c r="I29" s="9">
        <f>'G16 declaration and points'!B7</f>
        <v>5</v>
      </c>
      <c r="J29" s="4" t="str">
        <f>'G16 declaration and points'!B5</f>
        <v>Berkhamsted</v>
      </c>
      <c r="K29" s="18">
        <v>9.1199999999999992</v>
      </c>
      <c r="L29" s="17">
        <f>IF(K29="",9,RANK(K29,$K$29:$K$36,0))</f>
        <v>3</v>
      </c>
      <c r="M29" s="9">
        <f>IF(L29=1,'G16 declaration and points'!$B$22,IF(L29=2,'G16 declaration and points'!$C$22,IF(L29=3,'G16 declaration and points'!$D$22,IF(L29=4,'G16 declaration and points'!$E$22,IF(L29=5,'G16 declaration and points'!$F$22,IF(L29=6,'G16 declaration and points'!$G$22,IF(L29=7,'G16 declaration and points'!$H$22,IF(L29=8,'G16 declaration and points'!$I$22,))))))))</f>
        <v>6</v>
      </c>
      <c r="O29" s="4" t="str">
        <f>'G16 declaration and points'!B16</f>
        <v>Beebywynn G</v>
      </c>
      <c r="P29" s="9">
        <f>'G16 declaration and points'!B7</f>
        <v>5</v>
      </c>
      <c r="Q29" s="4" t="str">
        <f>'G16 declaration and points'!B5</f>
        <v>Berkhamsted</v>
      </c>
      <c r="R29" s="18">
        <v>1.55</v>
      </c>
      <c r="S29" s="17">
        <f t="shared" ref="S29:S36" si="6">IF(R29="",9,RANK(R29,$R$29:$R$36,0))</f>
        <v>1</v>
      </c>
      <c r="T29" s="9">
        <f>IF(S29=1,'G16 declaration and points'!$B$22,IF(S29=2,'G16 declaration and points'!$C$22,IF(S29=3,'G16 declaration and points'!$D$22,IF(S29=4,'G16 declaration and points'!$E$22,IF(S29=5,'G16 declaration and points'!$F$22,IF(S29=6,'G16 declaration and points'!$G$22,IF(S29=7,'G16 declaration and points'!$H$22,IF(S29=8,'G16 declaration and points'!$I$22,))))))))</f>
        <v>8</v>
      </c>
    </row>
    <row r="30" spans="1:20" x14ac:dyDescent="0.2">
      <c r="A30" s="4" t="str">
        <f>'G16 declaration and points'!C14</f>
        <v>Hucknall G </v>
      </c>
      <c r="B30" s="9">
        <f>'G16 declaration and points'!C7</f>
        <v>26</v>
      </c>
      <c r="C30" s="4" t="str">
        <f>'G16 declaration and points'!C5</f>
        <v>Clement Danes</v>
      </c>
      <c r="D30" s="18">
        <v>5.08</v>
      </c>
      <c r="E30" s="17">
        <f t="shared" ref="E30:E36" si="7">IF(D30="",9,RANK(D30,$D$29:$D$36,0))</f>
        <v>1</v>
      </c>
      <c r="F30" s="9">
        <f>IF(E30=1,'G16 declaration and points'!$B$22,IF(E30=2,'G16 declaration and points'!$C$22,IF(E30=3,'G16 declaration and points'!$D$22,IF(E30=4,'G16 declaration and points'!$E$22,IF(E30=5,'G16 declaration and points'!$F$22,IF(E30=6,'G16 declaration and points'!$G$22,IF(E30=7,'G16 declaration and points'!$H$22,IF(E30=8,'G16 declaration and points'!$I$22,))))))))</f>
        <v>8</v>
      </c>
      <c r="H30" s="4" t="str">
        <f>'G16 declaration and points'!C15</f>
        <v>Patel V</v>
      </c>
      <c r="I30" s="9">
        <f>'G16 declaration and points'!C7</f>
        <v>26</v>
      </c>
      <c r="J30" s="4" t="str">
        <f>'G16 declaration and points'!C5</f>
        <v>Clement Danes</v>
      </c>
      <c r="K30" s="18">
        <v>9.31</v>
      </c>
      <c r="L30" s="17">
        <f t="shared" ref="L30:L36" si="8">IF(K30="",9,RANK(K30,$K$29:$K$36,0))</f>
        <v>2</v>
      </c>
      <c r="M30" s="9">
        <f>IF(L30=1,'G16 declaration and points'!$B$22,IF(L30=2,'G16 declaration and points'!$C$22,IF(L30=3,'G16 declaration and points'!$D$22,IF(L30=4,'G16 declaration and points'!$E$22,IF(L30=5,'G16 declaration and points'!$F$22,IF(L30=6,'G16 declaration and points'!$G$22,IF(L30=7,'G16 declaration and points'!$H$22,IF(L30=8,'G16 declaration and points'!$I$22,))))))))</f>
        <v>7</v>
      </c>
      <c r="O30" s="4" t="str">
        <f>'G16 declaration and points'!C16</f>
        <v xml:space="preserve">Holder L </v>
      </c>
      <c r="P30" s="9">
        <f>'G16 declaration and points'!C7</f>
        <v>26</v>
      </c>
      <c r="Q30" s="4" t="str">
        <f>'G16 declaration and points'!C5</f>
        <v>Clement Danes</v>
      </c>
      <c r="R30" s="18">
        <v>1.431</v>
      </c>
      <c r="S30" s="17">
        <f t="shared" si="6"/>
        <v>3</v>
      </c>
      <c r="T30" s="9">
        <f>IF(S30=1,'G16 declaration and points'!$B$22,IF(S30=2,'G16 declaration and points'!$C$22,IF(S30=3,'G16 declaration and points'!$D$22,IF(S30=4,'G16 declaration and points'!$E$22,IF(S30=5,'G16 declaration and points'!$F$22,IF(S30=6,'G16 declaration and points'!$G$22,IF(S30=7,'G16 declaration and points'!$H$22,IF(S30=8,'G16 declaration and points'!$I$22,))))))))</f>
        <v>6</v>
      </c>
    </row>
    <row r="31" spans="1:20" x14ac:dyDescent="0.2">
      <c r="A31" s="4" t="str">
        <f>'G16 declaration and points'!D14</f>
        <v>Mulholland M</v>
      </c>
      <c r="B31" s="9">
        <f>'G16 declaration and points'!D7</f>
        <v>31</v>
      </c>
      <c r="C31" s="4" t="str">
        <f>'G16 declaration and points'!D5</f>
        <v>St Albans</v>
      </c>
      <c r="D31" s="18">
        <v>4.6399999999999997</v>
      </c>
      <c r="E31" s="17">
        <f t="shared" si="7"/>
        <v>3</v>
      </c>
      <c r="F31" s="9">
        <f>IF(E31=1,'G16 declaration and points'!$B$22,IF(E31=2,'G16 declaration and points'!$C$22,IF(E31=3,'G16 declaration and points'!$D$22,IF(E31=4,'G16 declaration and points'!$E$22,IF(E31=5,'G16 declaration and points'!$F$22,IF(E31=6,'G16 declaration and points'!$G$22,IF(E31=7,'G16 declaration and points'!$H$22,IF(E31=8,'G16 declaration and points'!$I$22,))))))))</f>
        <v>6</v>
      </c>
      <c r="H31" s="4" t="str">
        <f>'G16 declaration and points'!D15</f>
        <v>Godley J</v>
      </c>
      <c r="I31" s="9">
        <f>'G16 declaration and points'!D7</f>
        <v>31</v>
      </c>
      <c r="J31" s="4" t="str">
        <f>'G16 declaration and points'!D5</f>
        <v>St Albans</v>
      </c>
      <c r="K31" s="18">
        <v>9.02</v>
      </c>
      <c r="L31" s="17">
        <f t="shared" si="8"/>
        <v>4</v>
      </c>
      <c r="M31" s="9">
        <f>IF(L31=1,'G16 declaration and points'!$B$22,IF(L31=2,'G16 declaration and points'!$C$22,IF(L31=3,'G16 declaration and points'!$D$22,IF(L31=4,'G16 declaration and points'!$E$22,IF(L31=5,'G16 declaration and points'!$F$22,IF(L31=6,'G16 declaration and points'!$G$22,IF(L31=7,'G16 declaration and points'!$H$22,IF(L31=8,'G16 declaration and points'!$I$22,))))))))</f>
        <v>5</v>
      </c>
      <c r="O31" s="4" t="str">
        <f>'G16 declaration and points'!D16</f>
        <v>Wolsey M</v>
      </c>
      <c r="P31" s="9">
        <f>'G16 declaration and points'!D7</f>
        <v>31</v>
      </c>
      <c r="Q31" s="4" t="str">
        <f>'G16 declaration and points'!D5</f>
        <v>St Albans</v>
      </c>
      <c r="R31" s="18">
        <v>1.37</v>
      </c>
      <c r="S31" s="17">
        <f>IF(R31="",9,RANK(R31,$R$29:$R$36,0))</f>
        <v>7</v>
      </c>
      <c r="T31" s="9">
        <f>IF(S31=1,'G16 declaration and points'!$B$22,IF(S31=2,'G16 declaration and points'!$C$22,IF(S31=3,'G16 declaration and points'!$D$22,IF(S31=4,'G16 declaration and points'!$E$22,IF(S31=5,'G16 declaration and points'!$F$22,IF(S31=6,'G16 declaration and points'!$G$22,IF(S31=7,'G16 declaration and points'!$H$22,IF(S31=8,'G16 declaration and points'!$I$22,))))))))</f>
        <v>2</v>
      </c>
    </row>
    <row r="32" spans="1:20" x14ac:dyDescent="0.2">
      <c r="A32" s="4" t="str">
        <f>'G16 declaration and points'!E14</f>
        <v>Nnene D</v>
      </c>
      <c r="B32" s="9">
        <f>'G16 declaration and points'!E7</f>
        <v>45</v>
      </c>
      <c r="C32" s="4" t="str">
        <f>'G16 declaration and points'!E5</f>
        <v>Habs</v>
      </c>
      <c r="D32" s="18">
        <v>4.3499999999999996</v>
      </c>
      <c r="E32" s="17">
        <f t="shared" si="7"/>
        <v>5</v>
      </c>
      <c r="F32" s="9">
        <f>IF(E32=1,'G16 declaration and points'!$B$22,IF(E32=2,'G16 declaration and points'!$C$22,IF(E32=3,'G16 declaration and points'!$D$22,IF(E32=4,'G16 declaration and points'!$E$22,IF(E32=5,'G16 declaration and points'!$F$22,IF(E32=6,'G16 declaration and points'!$G$22,IF(E32=7,'G16 declaration and points'!$H$22,IF(E32=8,'G16 declaration and points'!$I$22,))))))))</f>
        <v>4</v>
      </c>
      <c r="H32" s="4" t="str">
        <f>'G16 declaration and points'!E15</f>
        <v>Mulvany M</v>
      </c>
      <c r="I32" s="9">
        <f>'G16 declaration and points'!E7</f>
        <v>45</v>
      </c>
      <c r="J32" s="4" t="str">
        <f>'G16 declaration and points'!E5</f>
        <v>Habs</v>
      </c>
      <c r="K32" s="18">
        <v>8.65</v>
      </c>
      <c r="L32" s="17">
        <f t="shared" si="8"/>
        <v>7</v>
      </c>
      <c r="M32" s="9">
        <f>IF(L32=1,'G16 declaration and points'!$B$22,IF(L32=2,'G16 declaration and points'!$C$22,IF(L32=3,'G16 declaration and points'!$D$22,IF(L32=4,'G16 declaration and points'!$E$22,IF(L32=5,'G16 declaration and points'!$F$22,IF(L32=6,'G16 declaration and points'!$G$22,IF(L32=7,'G16 declaration and points'!$H$22,IF(L32=8,'G16 declaration and points'!$I$22,))))))))</f>
        <v>2</v>
      </c>
      <c r="O32" s="4" t="str">
        <f>'G16 declaration and points'!E16</f>
        <v>White C</v>
      </c>
      <c r="P32" s="9">
        <f>'G16 declaration and points'!E7</f>
        <v>45</v>
      </c>
      <c r="Q32" s="4" t="str">
        <f>'G16 declaration and points'!E5</f>
        <v>Habs</v>
      </c>
      <c r="R32" s="18">
        <v>1.43</v>
      </c>
      <c r="S32" s="17">
        <f>IF(R32="",9,RANK(R32,$R$29:$R$36,0))</f>
        <v>4</v>
      </c>
      <c r="T32" s="9">
        <f>IF(S32=1,'G16 declaration and points'!$B$22,IF(S32=2,'G16 declaration and points'!$C$22,IF(S32=3,'G16 declaration and points'!$D$22,IF(S32=4,'G16 declaration and points'!$E$22,IF(S32=5,'G16 declaration and points'!$F$22,IF(S32=6,'G16 declaration and points'!$G$22,IF(S32=7,'G16 declaration and points'!$H$22,IF(S32=8,'G16 declaration and points'!$I$22,))))))))</f>
        <v>5</v>
      </c>
    </row>
    <row r="33" spans="1:20" x14ac:dyDescent="0.2">
      <c r="A33" s="4" t="str">
        <f>'G16 declaration and points'!F14</f>
        <v>Nightingale O</v>
      </c>
      <c r="B33" s="9">
        <f>'G16 declaration and points'!F7</f>
        <v>46</v>
      </c>
      <c r="C33" s="4" t="str">
        <f>'G16 declaration and points'!F5</f>
        <v>Beaumont</v>
      </c>
      <c r="D33" s="18">
        <v>4.1399999999999997</v>
      </c>
      <c r="E33" s="17">
        <f t="shared" si="7"/>
        <v>6</v>
      </c>
      <c r="F33" s="9">
        <f>IF(E33=1,'G16 declaration and points'!$B$22,IF(E33=2,'G16 declaration and points'!$C$22,IF(E33=3,'G16 declaration and points'!$D$22,IF(E33=4,'G16 declaration and points'!$E$22,IF(E33=5,'G16 declaration and points'!$F$22,IF(E33=6,'G16 declaration and points'!$G$22,IF(E33=7,'G16 declaration and points'!$H$22,IF(E33=8,'G16 declaration and points'!$I$22,))))))))</f>
        <v>3</v>
      </c>
      <c r="H33" s="4" t="str">
        <f>'G16 declaration and points'!F15</f>
        <v>Riches K</v>
      </c>
      <c r="I33" s="9">
        <f>'G16 declaration and points'!F7</f>
        <v>46</v>
      </c>
      <c r="J33" s="4" t="str">
        <f>'G16 declaration and points'!F5</f>
        <v>Beaumont</v>
      </c>
      <c r="K33" s="18">
        <v>8.4600000000000009</v>
      </c>
      <c r="L33" s="17">
        <f t="shared" si="8"/>
        <v>8</v>
      </c>
      <c r="M33" s="9">
        <f>IF(L33=1,'G16 declaration and points'!$B$22,IF(L33=2,'G16 declaration and points'!$C$22,IF(L33=3,'G16 declaration and points'!$D$22,IF(L33=4,'G16 declaration and points'!$E$22,IF(L33=5,'G16 declaration and points'!$F$22,IF(L33=6,'G16 declaration and points'!$G$22,IF(L33=7,'G16 declaration and points'!$H$22,IF(L33=8,'G16 declaration and points'!$I$22,))))))))</f>
        <v>1</v>
      </c>
      <c r="O33" s="4" t="str">
        <f>'G16 declaration and points'!F16</f>
        <v>Rodgers A</v>
      </c>
      <c r="P33" s="9">
        <f>'G16 declaration and points'!F7</f>
        <v>46</v>
      </c>
      <c r="Q33" s="4" t="str">
        <f>'G16 declaration and points'!F5</f>
        <v>Beaumont</v>
      </c>
      <c r="R33" s="18">
        <v>1.4</v>
      </c>
      <c r="S33" s="17">
        <f>IF(R33="",9,RANK(R33,$R$29:$R$36,0))</f>
        <v>6</v>
      </c>
      <c r="T33" s="9">
        <f>IF(S33=1,'G16 declaration and points'!$B$22,IF(S33=2,'G16 declaration and points'!$C$22,IF(S33=3,'G16 declaration and points'!$D$22,IF(S33=4,'G16 declaration and points'!$E$22,IF(S33=5,'G16 declaration and points'!$F$22,IF(S33=6,'G16 declaration and points'!$G$22,IF(S33=7,'G16 declaration and points'!$H$22,IF(S33=8,'G16 declaration and points'!$I$22,))))))))</f>
        <v>3</v>
      </c>
    </row>
    <row r="34" spans="1:20" x14ac:dyDescent="0.2">
      <c r="A34" s="4" t="str">
        <f>'G16 declaration and points'!G14</f>
        <v>Harrison H</v>
      </c>
      <c r="B34" s="9">
        <f>'G16 declaration and points'!G7</f>
        <v>47</v>
      </c>
      <c r="C34" s="4" t="str">
        <f>'G16 declaration and points'!G5</f>
        <v>Hitchin</v>
      </c>
      <c r="D34" s="18">
        <v>4.08</v>
      </c>
      <c r="E34" s="17">
        <f t="shared" si="7"/>
        <v>7</v>
      </c>
      <c r="F34" s="9">
        <f>IF(E34=1,'G16 declaration and points'!$B$22,IF(E34=2,'G16 declaration and points'!$C$22,IF(E34=3,'G16 declaration and points'!$D$22,IF(E34=4,'G16 declaration and points'!$E$22,IF(E34=5,'G16 declaration and points'!$F$22,IF(E34=6,'G16 declaration and points'!$G$22,IF(E34=7,'G16 declaration and points'!$H$22,IF(E34=8,'G16 declaration and points'!$I$22,))))))))</f>
        <v>2</v>
      </c>
      <c r="H34" s="4" t="str">
        <f>'G16 declaration and points'!G15</f>
        <v>Raju R</v>
      </c>
      <c r="I34" s="9">
        <f>'G16 declaration and points'!G7</f>
        <v>47</v>
      </c>
      <c r="J34" s="4" t="str">
        <f>'G16 declaration and points'!G5</f>
        <v>Hitchin</v>
      </c>
      <c r="K34" s="18">
        <v>8.66</v>
      </c>
      <c r="L34" s="17">
        <f t="shared" si="8"/>
        <v>6</v>
      </c>
      <c r="M34" s="9">
        <f>IF(L34=1,'G16 declaration and points'!$B$22,IF(L34=2,'G16 declaration and points'!$C$22,IF(L34=3,'G16 declaration and points'!$D$22,IF(L34=4,'G16 declaration and points'!$E$22,IF(L34=5,'G16 declaration and points'!$F$22,IF(L34=6,'G16 declaration and points'!$G$22,IF(L34=7,'G16 declaration and points'!$H$22,IF(L34=8,'G16 declaration and points'!$I$22,))))))))</f>
        <v>3</v>
      </c>
      <c r="O34" s="4" t="str">
        <f>'G16 declaration and points'!G16</f>
        <v>Waite M</v>
      </c>
      <c r="P34" s="9">
        <f>'G16 declaration and points'!G7</f>
        <v>47</v>
      </c>
      <c r="Q34" s="4" t="str">
        <f>'G16 declaration and points'!G5</f>
        <v>Hitchin</v>
      </c>
      <c r="R34" s="18"/>
      <c r="S34" s="17">
        <f t="shared" si="6"/>
        <v>9</v>
      </c>
      <c r="T34" s="9">
        <f>IF(S34=1,'G16 declaration and points'!$B$22,IF(S34=2,'G16 declaration and points'!$C$22,IF(S34=3,'G16 declaration and points'!$D$22,IF(S34=4,'G16 declaration and points'!$E$22,IF(S34=5,'G16 declaration and points'!$F$22,IF(S34=6,'G16 declaration and points'!$G$22,IF(S34=7,'G16 declaration and points'!$H$22,IF(S34=8,'G16 declaration and points'!$I$22,))))))))</f>
        <v>0</v>
      </c>
    </row>
    <row r="35" spans="1:20" x14ac:dyDescent="0.2">
      <c r="A35" s="4" t="str">
        <f>'G16 declaration and points'!H14</f>
        <v>Arinze J</v>
      </c>
      <c r="B35" s="9">
        <f>'G16 declaration and points'!H7</f>
        <v>54</v>
      </c>
      <c r="C35" s="4" t="str">
        <f>'G16 declaration and points'!H5</f>
        <v>Presdales</v>
      </c>
      <c r="D35" s="18">
        <v>4.8600000000000003</v>
      </c>
      <c r="E35" s="17">
        <f t="shared" si="7"/>
        <v>2</v>
      </c>
      <c r="F35" s="9">
        <f>IF(E35=1,'G16 declaration and points'!$B$22,IF(E35=2,'G16 declaration and points'!$C$22,IF(E35=3,'G16 declaration and points'!$D$22,IF(E35=4,'G16 declaration and points'!$E$22,IF(E35=5,'G16 declaration and points'!$F$22,IF(E35=6,'G16 declaration and points'!$G$22,IF(E35=7,'G16 declaration and points'!$H$22,IF(E35=8,'G16 declaration and points'!$I$22,))))))))</f>
        <v>7</v>
      </c>
      <c r="H35" s="4" t="str">
        <f>'G16 declaration and points'!H15</f>
        <v>Stott E</v>
      </c>
      <c r="I35" s="9">
        <f>'G16 declaration and points'!H7</f>
        <v>54</v>
      </c>
      <c r="J35" s="4" t="str">
        <f>'G16 declaration and points'!H5</f>
        <v>Presdales</v>
      </c>
      <c r="K35" s="18">
        <v>8.69</v>
      </c>
      <c r="L35" s="17">
        <f t="shared" si="8"/>
        <v>5</v>
      </c>
      <c r="M35" s="9">
        <f>IF(L35=1,'G16 declaration and points'!$B$22,IF(L35=2,'G16 declaration and points'!$C$22,IF(L35=3,'G16 declaration and points'!$D$22,IF(L35=4,'G16 declaration and points'!$E$22,IF(L35=5,'G16 declaration and points'!$F$22,IF(L35=6,'G16 declaration and points'!$G$22,IF(L35=7,'G16 declaration and points'!$H$22,IF(L35=8,'G16 declaration and points'!$I$22,))))))))</f>
        <v>4</v>
      </c>
      <c r="O35" s="4" t="str">
        <f>'G16 declaration and points'!H16</f>
        <v>Reynolds E</v>
      </c>
      <c r="P35" s="9">
        <f>'G16 declaration and points'!H7</f>
        <v>54</v>
      </c>
      <c r="Q35" s="4" t="str">
        <f>'G16 declaration and points'!H5</f>
        <v>Presdales</v>
      </c>
      <c r="R35" s="18">
        <v>1.401</v>
      </c>
      <c r="S35" s="17">
        <f t="shared" si="6"/>
        <v>5</v>
      </c>
      <c r="T35" s="9">
        <f>IF(S35=1,'G16 declaration and points'!$B$22,IF(S35=2,'G16 declaration and points'!$C$22,IF(S35=3,'G16 declaration and points'!$D$22,IF(S35=4,'G16 declaration and points'!$E$22,IF(S35=5,'G16 declaration and points'!$F$22,IF(S35=6,'G16 declaration and points'!$G$22,IF(S35=7,'G16 declaration and points'!$H$22,IF(S35=8,'G16 declaration and points'!$I$22,))))))))</f>
        <v>4</v>
      </c>
    </row>
    <row r="36" spans="1:20" x14ac:dyDescent="0.2">
      <c r="A36" s="4" t="str">
        <f>'G16 declaration and points'!I14</f>
        <v>Iggulden M</v>
      </c>
      <c r="B36" s="9">
        <f>'G16 declaration and points'!I7</f>
        <v>56</v>
      </c>
      <c r="C36" s="4" t="str">
        <f>'G16 declaration and points'!I5</f>
        <v>Royal Masonic</v>
      </c>
      <c r="D36" s="18">
        <v>4.4800000000000004</v>
      </c>
      <c r="E36" s="17">
        <f t="shared" si="7"/>
        <v>4</v>
      </c>
      <c r="F36" s="9">
        <f>IF(E36=1,'G16 declaration and points'!$B$22,IF(E36=2,'G16 declaration and points'!$C$22,IF(E36=3,'G16 declaration and points'!$D$22,IF(E36=4,'G16 declaration and points'!$E$22,IF(E36=5,'G16 declaration and points'!$F$22,IF(E36=6,'G16 declaration and points'!$G$22,IF(E36=7,'G16 declaration and points'!$H$22,IF(E36=8,'G16 declaration and points'!$I$22,))))))))</f>
        <v>5</v>
      </c>
      <c r="H36" s="4" t="str">
        <f>'G16 declaration and points'!I15</f>
        <v>Conn M</v>
      </c>
      <c r="I36" s="9">
        <f>'G16 declaration and points'!I7</f>
        <v>56</v>
      </c>
      <c r="J36" s="4" t="str">
        <f>'G16 declaration and points'!I5</f>
        <v>Royal Masonic</v>
      </c>
      <c r="K36" s="18">
        <v>9.6199999999999992</v>
      </c>
      <c r="L36" s="17">
        <f t="shared" si="8"/>
        <v>1</v>
      </c>
      <c r="M36" s="9">
        <f>IF(L36=1,'G16 declaration and points'!$B$22,IF(L36=2,'G16 declaration and points'!$C$22,IF(L36=3,'G16 declaration and points'!$D$22,IF(L36=4,'G16 declaration and points'!$E$22,IF(L36=5,'G16 declaration and points'!$F$22,IF(L36=6,'G16 declaration and points'!$G$22,IF(L36=7,'G16 declaration and points'!$H$22,IF(L36=8,'G16 declaration and points'!$I$22,))))))))</f>
        <v>8</v>
      </c>
      <c r="O36" s="4" t="str">
        <f>'G16 declaration and points'!I16</f>
        <v>Witheat F</v>
      </c>
      <c r="P36" s="9">
        <f>'G16 declaration and points'!I7</f>
        <v>56</v>
      </c>
      <c r="Q36" s="4" t="str">
        <f>'G16 declaration and points'!I5</f>
        <v>Royal Masonic</v>
      </c>
      <c r="R36" s="18">
        <v>1.46</v>
      </c>
      <c r="S36" s="17">
        <f t="shared" si="6"/>
        <v>2</v>
      </c>
      <c r="T36" s="9">
        <f>IF(S36=1,'G16 declaration and points'!$B$22,IF(S36=2,'G16 declaration and points'!$C$22,IF(S36=3,'G16 declaration and points'!$D$22,IF(S36=4,'G16 declaration and points'!$E$22,IF(S36=5,'G16 declaration and points'!$F$22,IF(S36=6,'G16 declaration and points'!$G$22,IF(S36=7,'G16 declaration and points'!$H$22,IF(S36=8,'G16 declaration and points'!$I$22,))))))))</f>
        <v>7</v>
      </c>
    </row>
    <row r="37" spans="1:20" x14ac:dyDescent="0.2">
      <c r="E37" s="1"/>
      <c r="L37" s="1"/>
      <c r="S37" s="1"/>
    </row>
    <row r="38" spans="1:20" x14ac:dyDescent="0.2">
      <c r="A38" s="2" t="str">
        <f>'G16 declaration and points'!A17</f>
        <v>Javelin</v>
      </c>
      <c r="H38" s="2" t="str">
        <f>'G16 declaration and points'!A18</f>
        <v>Shot</v>
      </c>
      <c r="O38" s="2" t="str">
        <f>'G16 declaration and points'!A19</f>
        <v>Discus</v>
      </c>
    </row>
    <row r="39" spans="1:20" x14ac:dyDescent="0.2">
      <c r="A39" s="4" t="s">
        <v>26</v>
      </c>
      <c r="B39" s="9" t="s">
        <v>4</v>
      </c>
      <c r="C39" s="4" t="s">
        <v>1</v>
      </c>
      <c r="D39" s="4" t="s">
        <v>30</v>
      </c>
      <c r="E39" s="4" t="s">
        <v>28</v>
      </c>
      <c r="F39" s="4" t="s">
        <v>29</v>
      </c>
      <c r="H39" s="4" t="s">
        <v>26</v>
      </c>
      <c r="I39" s="9" t="s">
        <v>4</v>
      </c>
      <c r="J39" s="4" t="s">
        <v>1</v>
      </c>
      <c r="K39" s="4" t="s">
        <v>30</v>
      </c>
      <c r="L39" s="4" t="s">
        <v>28</v>
      </c>
      <c r="M39" s="4" t="s">
        <v>29</v>
      </c>
      <c r="O39" s="4" t="s">
        <v>26</v>
      </c>
      <c r="P39" s="9" t="s">
        <v>4</v>
      </c>
      <c r="Q39" s="4" t="s">
        <v>1</v>
      </c>
      <c r="R39" s="4" t="s">
        <v>30</v>
      </c>
      <c r="S39" s="4" t="s">
        <v>28</v>
      </c>
      <c r="T39" s="4" t="s">
        <v>29</v>
      </c>
    </row>
    <row r="40" spans="1:20" x14ac:dyDescent="0.2">
      <c r="A40" s="4" t="str">
        <f>'G16 declaration and points'!B17</f>
        <v>Mathews E</v>
      </c>
      <c r="B40" s="9">
        <f>'G16 declaration and points'!B7</f>
        <v>5</v>
      </c>
      <c r="C40" s="4" t="str">
        <f>'G16 declaration and points'!B5</f>
        <v>Berkhamsted</v>
      </c>
      <c r="D40" s="18">
        <v>29.57</v>
      </c>
      <c r="E40" s="17">
        <f>IF(D40="",9,RANK(D40,$D$40:$D$47,0))</f>
        <v>2</v>
      </c>
      <c r="F40" s="9">
        <f>IF(E40=1,'G16 declaration and points'!$B$22,IF(E40=2,'G16 declaration and points'!$C$22,IF(E40=3,'G16 declaration and points'!$D$22,IF(E40=4,'G16 declaration and points'!$E$22,IF(E40=5,'G16 declaration and points'!$F$22,IF(E40=6,'G16 declaration and points'!$G$22,IF(E40=7,'G16 declaration and points'!$H$22,IF(E40=8,'G16 declaration and points'!$I$22,))))))))</f>
        <v>7</v>
      </c>
      <c r="H40" s="4" t="str">
        <f>'G16 declaration and points'!B18</f>
        <v>Miller D</v>
      </c>
      <c r="I40" s="9">
        <f>'G16 declaration and points'!B7</f>
        <v>5</v>
      </c>
      <c r="J40" s="4" t="str">
        <f>'G16 declaration and points'!B5</f>
        <v>Berkhamsted</v>
      </c>
      <c r="K40" s="18">
        <v>8.84</v>
      </c>
      <c r="L40" s="17">
        <f>IF(K40="",9,RANK(K40,$K$40:$K$47,0))</f>
        <v>2</v>
      </c>
      <c r="M40" s="9">
        <f>IF(L40=1,'G16 declaration and points'!$B$22,IF(L40=2,'G16 declaration and points'!$C$22,IF(L40=3,'G16 declaration and points'!$D$22,IF(L40=4,'G16 declaration and points'!$E$22,IF(L40=5,'G16 declaration and points'!$F$22,IF(L40=6,'G16 declaration and points'!$G$22,IF(L40=7,'G16 declaration and points'!$H$22,IF(L40=8,'G16 declaration and points'!$I$22,))))))))</f>
        <v>7</v>
      </c>
      <c r="O40" s="4" t="str">
        <f>'G16 declaration and points'!B19</f>
        <v>Beeby-Wynn H</v>
      </c>
      <c r="P40" s="9">
        <f>'G16 declaration and points'!B7</f>
        <v>5</v>
      </c>
      <c r="Q40" s="4" t="str">
        <f>'G16 declaration and points'!B5</f>
        <v>Berkhamsted</v>
      </c>
      <c r="R40" s="18">
        <v>17.62</v>
      </c>
      <c r="S40" s="17">
        <f>IF(R40="",9,RANK(R40,$R$40:$R$47,0))</f>
        <v>7</v>
      </c>
      <c r="T40" s="9">
        <f>IF(S40=1,'G16 declaration and points'!$B$22,IF(S40=2,'G16 declaration and points'!$C$22,IF(S40=3,'G16 declaration and points'!$D$22,IF(S40=4,'G16 declaration and points'!$E$22,IF(S40=5,'G16 declaration and points'!$F$22,IF(S40=6,'G16 declaration and points'!$G$22,IF(S40=7,'G16 declaration and points'!$H$22,IF(S40=8,'G16 declaration and points'!$I$22,))))))))</f>
        <v>2</v>
      </c>
    </row>
    <row r="41" spans="1:20" x14ac:dyDescent="0.2">
      <c r="A41" s="4" t="str">
        <f>'G16 declaration and points'!C17</f>
        <v>Royle S</v>
      </c>
      <c r="B41" s="9">
        <f>'G16 declaration and points'!C7</f>
        <v>26</v>
      </c>
      <c r="C41" s="4" t="str">
        <f>'G16 declaration and points'!C5</f>
        <v>Clement Danes</v>
      </c>
      <c r="D41" s="33">
        <v>25.91</v>
      </c>
      <c r="E41" s="17">
        <f t="shared" ref="E41:E47" si="9">IF(D41="",9,RANK(D41,$D$40:$D$47,0))</f>
        <v>5</v>
      </c>
      <c r="F41" s="9">
        <f>IF(E41=1,'G16 declaration and points'!$B$22,IF(E41=2,'G16 declaration and points'!$C$22,IF(E41=3,'G16 declaration and points'!$D$22,IF(E41=4,'G16 declaration and points'!$E$22,IF(E41=5,'G16 declaration and points'!$F$22,IF(E41=6,'G16 declaration and points'!$G$22,IF(E41=7,'G16 declaration and points'!$H$22,IF(E41=8,'G16 declaration and points'!$I$22,))))))))</f>
        <v>4</v>
      </c>
      <c r="H41" s="4" t="str">
        <f>'G16 declaration and points'!C18</f>
        <v>Thomson S</v>
      </c>
      <c r="I41" s="9">
        <f>'G16 declaration and points'!C7</f>
        <v>26</v>
      </c>
      <c r="J41" s="4" t="str">
        <f>'G16 declaration and points'!C5</f>
        <v>Clement Danes</v>
      </c>
      <c r="K41" s="18">
        <v>7.73</v>
      </c>
      <c r="L41" s="17">
        <f t="shared" ref="L41:L47" si="10">IF(K41="",9,RANK(K41,$K$40:$K$47,0))</f>
        <v>7</v>
      </c>
      <c r="M41" s="9">
        <f>IF(L41=1,'G16 declaration and points'!$B$22,IF(L41=2,'G16 declaration and points'!$C$22,IF(L41=3,'G16 declaration and points'!$D$22,IF(L41=4,'G16 declaration and points'!$E$22,IF(L41=5,'G16 declaration and points'!$F$22,IF(L41=6,'G16 declaration and points'!$G$22,IF(L41=7,'G16 declaration and points'!$H$22,IF(L41=8,'G16 declaration and points'!$I$22,))))))))</f>
        <v>2</v>
      </c>
      <c r="O41" s="4" t="str">
        <f>'G16 declaration and points'!C19</f>
        <v>Arora M</v>
      </c>
      <c r="P41" s="9">
        <f>'G16 declaration and points'!C7</f>
        <v>26</v>
      </c>
      <c r="Q41" s="4" t="str">
        <f>'G16 declaration and points'!C5</f>
        <v>Clement Danes</v>
      </c>
      <c r="R41" s="18">
        <v>20.350000000000001</v>
      </c>
      <c r="S41" s="17">
        <f t="shared" ref="S41:S47" si="11">IF(R41="",9,RANK(R41,$R$40:$R$47,0))</f>
        <v>4</v>
      </c>
      <c r="T41" s="9">
        <f>IF(S41=1,'G16 declaration and points'!$B$22,IF(S41=2,'G16 declaration and points'!$C$22,IF(S41=3,'G16 declaration and points'!$D$22,IF(S41=4,'G16 declaration and points'!$E$22,IF(S41=5,'G16 declaration and points'!$F$22,IF(S41=6,'G16 declaration and points'!$G$22,IF(S41=7,'G16 declaration and points'!$H$22,IF(S41=8,'G16 declaration and points'!$I$22,))))))))</f>
        <v>5</v>
      </c>
    </row>
    <row r="42" spans="1:20" x14ac:dyDescent="0.2">
      <c r="A42" s="4" t="str">
        <f>'G16 declaration and points'!D17</f>
        <v>Hepper C</v>
      </c>
      <c r="B42" s="9">
        <f>'G16 declaration and points'!D7</f>
        <v>31</v>
      </c>
      <c r="C42" s="4" t="str">
        <f>'G16 declaration and points'!D5</f>
        <v>St Albans</v>
      </c>
      <c r="D42" s="18">
        <v>26.11</v>
      </c>
      <c r="E42" s="17">
        <f t="shared" si="9"/>
        <v>4</v>
      </c>
      <c r="F42" s="9">
        <f>IF(E42=1,'G16 declaration and points'!$B$22,IF(E42=2,'G16 declaration and points'!$C$22,IF(E42=3,'G16 declaration and points'!$D$22,IF(E42=4,'G16 declaration and points'!$E$22,IF(E42=5,'G16 declaration and points'!$F$22,IF(E42=6,'G16 declaration and points'!$G$22,IF(E42=7,'G16 declaration and points'!$H$22,IF(E42=8,'G16 declaration and points'!$I$22,))))))))</f>
        <v>5</v>
      </c>
      <c r="H42" s="4" t="str">
        <f>'G16 declaration and points'!D18</f>
        <v>Bunbury-Lindsay M</v>
      </c>
      <c r="I42" s="9">
        <f>'G16 declaration and points'!D7</f>
        <v>31</v>
      </c>
      <c r="J42" s="4" t="str">
        <f>'G16 declaration and points'!D5</f>
        <v>St Albans</v>
      </c>
      <c r="K42" s="18">
        <v>8.82</v>
      </c>
      <c r="L42" s="17">
        <f t="shared" si="10"/>
        <v>3</v>
      </c>
      <c r="M42" s="9">
        <f>IF(L42=1,'G16 declaration and points'!$B$22,IF(L42=2,'G16 declaration and points'!$C$22,IF(L42=3,'G16 declaration and points'!$D$22,IF(L42=4,'G16 declaration and points'!$E$22,IF(L42=5,'G16 declaration and points'!$F$22,IF(L42=6,'G16 declaration and points'!$G$22,IF(L42=7,'G16 declaration and points'!$H$22,IF(L42=8,'G16 declaration and points'!$I$22,))))))))</f>
        <v>6</v>
      </c>
      <c r="O42" s="4" t="str">
        <f>'G16 declaration and points'!D19</f>
        <v>Meir S</v>
      </c>
      <c r="P42" s="9">
        <f>'G16 declaration and points'!D7</f>
        <v>31</v>
      </c>
      <c r="Q42" s="4" t="str">
        <f>'G16 declaration and points'!D5</f>
        <v>St Albans</v>
      </c>
      <c r="R42" s="18">
        <v>18.260000000000002</v>
      </c>
      <c r="S42" s="17">
        <f t="shared" si="11"/>
        <v>6</v>
      </c>
      <c r="T42" s="9">
        <f>IF(S42=1,'G16 declaration and points'!$B$22,IF(S42=2,'G16 declaration and points'!$C$22,IF(S42=3,'G16 declaration and points'!$D$22,IF(S42=4,'G16 declaration and points'!$E$22,IF(S42=5,'G16 declaration and points'!$F$22,IF(S42=6,'G16 declaration and points'!$G$22,IF(S42=7,'G16 declaration and points'!$H$22,IF(S42=8,'G16 declaration and points'!$I$22,))))))))</f>
        <v>3</v>
      </c>
    </row>
    <row r="43" spans="1:20" x14ac:dyDescent="0.2">
      <c r="A43" s="4" t="str">
        <f>'G16 declaration and points'!E17</f>
        <v>Brunskill I</v>
      </c>
      <c r="B43" s="9">
        <f>'G16 declaration and points'!E7</f>
        <v>45</v>
      </c>
      <c r="C43" s="4" t="str">
        <f>'G16 declaration and points'!E5</f>
        <v>Habs</v>
      </c>
      <c r="D43" s="18">
        <v>26.49</v>
      </c>
      <c r="E43" s="17">
        <f t="shared" si="9"/>
        <v>3</v>
      </c>
      <c r="F43" s="9">
        <f>IF(E43=1,'G16 declaration and points'!$B$22,IF(E43=2,'G16 declaration and points'!$C$22,IF(E43=3,'G16 declaration and points'!$D$22,IF(E43=4,'G16 declaration and points'!$E$22,IF(E43=5,'G16 declaration and points'!$F$22,IF(E43=6,'G16 declaration and points'!$G$22,IF(E43=7,'G16 declaration and points'!$H$22,IF(E43=8,'G16 declaration and points'!$I$22,))))))))</f>
        <v>6</v>
      </c>
      <c r="H43" s="4" t="str">
        <f>'G16 declaration and points'!E18</f>
        <v>Adesiyan T</v>
      </c>
      <c r="I43" s="9">
        <f>'G16 declaration and points'!E7</f>
        <v>45</v>
      </c>
      <c r="J43" s="4" t="str">
        <f>'G16 declaration and points'!E5</f>
        <v>Habs</v>
      </c>
      <c r="K43" s="18">
        <v>8.64</v>
      </c>
      <c r="L43" s="17">
        <f t="shared" si="10"/>
        <v>4</v>
      </c>
      <c r="M43" s="9">
        <f>IF(L43=1,'G16 declaration and points'!$B$22,IF(L43=2,'G16 declaration and points'!$C$22,IF(L43=3,'G16 declaration and points'!$D$22,IF(L43=4,'G16 declaration and points'!$E$22,IF(L43=5,'G16 declaration and points'!$F$22,IF(L43=6,'G16 declaration and points'!$G$22,IF(L43=7,'G16 declaration and points'!$H$22,IF(L43=8,'G16 declaration and points'!$I$22,))))))))</f>
        <v>5</v>
      </c>
      <c r="O43" s="4" t="str">
        <f>'G16 declaration and points'!E19</f>
        <v>Erinle T</v>
      </c>
      <c r="P43" s="9">
        <f>'G16 declaration and points'!E7</f>
        <v>45</v>
      </c>
      <c r="Q43" s="4" t="str">
        <f>'G16 declaration and points'!E5</f>
        <v>Habs</v>
      </c>
      <c r="R43" s="18">
        <v>25.94</v>
      </c>
      <c r="S43" s="17">
        <f t="shared" si="11"/>
        <v>1</v>
      </c>
      <c r="T43" s="9">
        <f>IF(S43=1,'G16 declaration and points'!$B$22,IF(S43=2,'G16 declaration and points'!$C$22,IF(S43=3,'G16 declaration and points'!$D$22,IF(S43=4,'G16 declaration and points'!$E$22,IF(S43=5,'G16 declaration and points'!$F$22,IF(S43=6,'G16 declaration and points'!$G$22,IF(S43=7,'G16 declaration and points'!$H$22,IF(S43=8,'G16 declaration and points'!$I$22,))))))))</f>
        <v>8</v>
      </c>
    </row>
    <row r="44" spans="1:20" x14ac:dyDescent="0.2">
      <c r="A44" s="4" t="str">
        <f>'G16 declaration and points'!F17</f>
        <v>Towers B</v>
      </c>
      <c r="B44" s="9">
        <f>'G16 declaration and points'!F7</f>
        <v>46</v>
      </c>
      <c r="C44" s="4" t="str">
        <f>'G16 declaration and points'!F5</f>
        <v>Beaumont</v>
      </c>
      <c r="D44" s="18">
        <v>14.96</v>
      </c>
      <c r="E44" s="17">
        <f t="shared" si="9"/>
        <v>8</v>
      </c>
      <c r="F44" s="9">
        <f>IF(E44=1,'G16 declaration and points'!$B$22,IF(E44=2,'G16 declaration and points'!$C$22,IF(E44=3,'G16 declaration and points'!$D$22,IF(E44=4,'G16 declaration and points'!$E$22,IF(E44=5,'G16 declaration and points'!$F$22,IF(E44=6,'G16 declaration and points'!$G$22,IF(E44=7,'G16 declaration and points'!$H$22,IF(E44=8,'G16 declaration and points'!$I$22,))))))))</f>
        <v>1</v>
      </c>
      <c r="H44" s="4" t="str">
        <f>'G16 declaration and points'!F18</f>
        <v>Ralph E</v>
      </c>
      <c r="I44" s="9">
        <f>'G16 declaration and points'!F7</f>
        <v>46</v>
      </c>
      <c r="J44" s="4" t="str">
        <f>'G16 declaration and points'!F5</f>
        <v>Beaumont</v>
      </c>
      <c r="K44" s="18">
        <v>7.27</v>
      </c>
      <c r="L44" s="17">
        <f t="shared" si="10"/>
        <v>8</v>
      </c>
      <c r="M44" s="9">
        <f>IF(L44=1,'G16 declaration and points'!$B$22,IF(L44=2,'G16 declaration and points'!$C$22,IF(L44=3,'G16 declaration and points'!$D$22,IF(L44=4,'G16 declaration and points'!$E$22,IF(L44=5,'G16 declaration and points'!$F$22,IF(L44=6,'G16 declaration and points'!$G$22,IF(L44=7,'G16 declaration and points'!$H$22,IF(L44=8,'G16 declaration and points'!$I$22,))))))))</f>
        <v>1</v>
      </c>
      <c r="O44" s="4" t="str">
        <f>'G16 declaration and points'!F19</f>
        <v>McCorkindale Brown</v>
      </c>
      <c r="P44" s="22">
        <f>'G16 declaration and points'!F7</f>
        <v>46</v>
      </c>
      <c r="Q44" s="4" t="str">
        <f>'G16 declaration and points'!F5</f>
        <v>Beaumont</v>
      </c>
      <c r="R44" s="18">
        <v>19.149999999999999</v>
      </c>
      <c r="S44" s="17">
        <f t="shared" si="11"/>
        <v>5</v>
      </c>
      <c r="T44" s="9">
        <f>IF(S44=1,'G16 declaration and points'!$B$22,IF(S44=2,'G16 declaration and points'!$C$22,IF(S44=3,'G16 declaration and points'!$D$22,IF(S44=4,'G16 declaration and points'!$E$22,IF(S44=5,'G16 declaration and points'!$F$22,IF(S44=6,'G16 declaration and points'!$G$22,IF(S44=7,'G16 declaration and points'!$H$22,IF(S44=8,'G16 declaration and points'!$I$22,))))))))</f>
        <v>4</v>
      </c>
    </row>
    <row r="45" spans="1:20" x14ac:dyDescent="0.2">
      <c r="A45" s="4" t="str">
        <f>'G16 declaration and points'!G17</f>
        <v>Wolowitz K</v>
      </c>
      <c r="B45" s="9">
        <f>'G16 declaration and points'!G7</f>
        <v>47</v>
      </c>
      <c r="C45" s="4" t="str">
        <f>'G16 declaration and points'!G5</f>
        <v>Hitchin</v>
      </c>
      <c r="D45" s="18">
        <v>22.97</v>
      </c>
      <c r="E45" s="17">
        <f>IF(D45="",9,RANK(D45,$D$40:$D$47,0))</f>
        <v>7</v>
      </c>
      <c r="F45" s="9">
        <f>IF(E45=1,'G16 declaration and points'!$B$22,IF(E45=2,'G16 declaration and points'!$C$22,IF(E45=3,'G16 declaration and points'!$D$22,IF(E45=4,'G16 declaration and points'!$E$22,IF(E45=5,'G16 declaration and points'!$F$22,IF(E45=6,'G16 declaration and points'!$G$22,IF(E45=7,'G16 declaration and points'!$H$22,IF(E45=8,'G16 declaration and points'!$I$22,))))))))</f>
        <v>2</v>
      </c>
      <c r="H45" s="4" t="str">
        <f>'G16 declaration and points'!G18</f>
        <v>Turney H</v>
      </c>
      <c r="I45" s="9">
        <f>'G16 declaration and points'!G7</f>
        <v>47</v>
      </c>
      <c r="J45" s="4" t="str">
        <f>'G16 declaration and points'!G5</f>
        <v>Hitchin</v>
      </c>
      <c r="K45" s="18">
        <v>8.06</v>
      </c>
      <c r="L45" s="17">
        <f t="shared" si="10"/>
        <v>6</v>
      </c>
      <c r="M45" s="9">
        <f>IF(L45=1,'G16 declaration and points'!$B$22,IF(L45=2,'G16 declaration and points'!$C$22,IF(L45=3,'G16 declaration and points'!$D$22,IF(L45=4,'G16 declaration and points'!$E$22,IF(L45=5,'G16 declaration and points'!$F$22,IF(L45=6,'G16 declaration and points'!$G$22,IF(L45=7,'G16 declaration and points'!$H$22,IF(L45=8,'G16 declaration and points'!$I$22,))))))))</f>
        <v>3</v>
      </c>
      <c r="O45" s="4" t="str">
        <f>'G16 declaration and points'!G19</f>
        <v>Edwards J</v>
      </c>
      <c r="P45" s="9">
        <f>'G16 declaration and points'!G7</f>
        <v>47</v>
      </c>
      <c r="Q45" s="4" t="str">
        <f>'G16 declaration and points'!G5</f>
        <v>Hitchin</v>
      </c>
      <c r="R45" s="18">
        <v>20.46</v>
      </c>
      <c r="S45" s="17">
        <f t="shared" si="11"/>
        <v>3</v>
      </c>
      <c r="T45" s="9">
        <f>IF(S45=1,'G16 declaration and points'!$B$22,IF(S45=2,'G16 declaration and points'!$C$22,IF(S45=3,'G16 declaration and points'!$D$22,IF(S45=4,'G16 declaration and points'!$E$22,IF(S45=5,'G16 declaration and points'!$F$22,IF(S45=6,'G16 declaration and points'!$G$22,IF(S45=7,'G16 declaration and points'!$H$22,IF(S45=8,'G16 declaration and points'!$I$22,))))))))</f>
        <v>6</v>
      </c>
    </row>
    <row r="46" spans="1:20" x14ac:dyDescent="0.2">
      <c r="A46" s="4" t="str">
        <f>'G16 declaration and points'!H17</f>
        <v>Hobson M</v>
      </c>
      <c r="B46" s="9">
        <f>'G16 declaration and points'!H7</f>
        <v>54</v>
      </c>
      <c r="C46" s="4" t="str">
        <f>'G16 declaration and points'!H5</f>
        <v>Presdales</v>
      </c>
      <c r="D46" s="33">
        <v>32.15</v>
      </c>
      <c r="E46" s="34">
        <f>IF(D46="",9,RANK(D46,$D$40:$D$47,0))</f>
        <v>1</v>
      </c>
      <c r="F46" s="9">
        <f>IF(E46=1,'G16 declaration and points'!$B$22,IF(E46=2,'G16 declaration and points'!$C$22,IF(E46=3,'G16 declaration and points'!$D$22,IF(E46=4,'G16 declaration and points'!$E$22,IF(E46=5,'G16 declaration and points'!$F$22,IF(E46=6,'G16 declaration and points'!$G$22,IF(E46=7,'G16 declaration and points'!$H$22,IF(E46=8,'G16 declaration and points'!$I$22,))))))))</f>
        <v>8</v>
      </c>
      <c r="H46" s="4" t="str">
        <f>'G16 declaration and points'!H18</f>
        <v>Simpson L</v>
      </c>
      <c r="I46" s="9">
        <f>'G16 declaration and points'!H7</f>
        <v>54</v>
      </c>
      <c r="J46" s="4" t="str">
        <f>'G16 declaration and points'!H5</f>
        <v>Presdales</v>
      </c>
      <c r="K46" s="18">
        <v>9.31</v>
      </c>
      <c r="L46" s="17">
        <f t="shared" si="10"/>
        <v>1</v>
      </c>
      <c r="M46" s="9">
        <f>IF(L46=1,'G16 declaration and points'!$B$22,IF(L46=2,'G16 declaration and points'!$C$22,IF(L46=3,'G16 declaration and points'!$D$22,IF(L46=4,'G16 declaration and points'!$E$22,IF(L46=5,'G16 declaration and points'!$F$22,IF(L46=6,'G16 declaration and points'!$G$22,IF(L46=7,'G16 declaration and points'!$H$22,IF(L46=8,'G16 declaration and points'!$I$22,))))))))</f>
        <v>8</v>
      </c>
      <c r="O46" s="4" t="str">
        <f>'G16 declaration and points'!H19</f>
        <v>Sherring E</v>
      </c>
      <c r="P46" s="9">
        <f>'G16 declaration and points'!H7</f>
        <v>54</v>
      </c>
      <c r="Q46" s="4" t="str">
        <f>'G16 declaration and points'!H5</f>
        <v>Presdales</v>
      </c>
      <c r="R46" s="18">
        <v>16.75</v>
      </c>
      <c r="S46" s="17">
        <f t="shared" si="11"/>
        <v>8</v>
      </c>
      <c r="T46" s="9">
        <f>IF(S46=1,'G16 declaration and points'!$B$22,IF(S46=2,'G16 declaration and points'!$C$22,IF(S46=3,'G16 declaration and points'!$D$22,IF(S46=4,'G16 declaration and points'!$E$22,IF(S46=5,'G16 declaration and points'!$F$22,IF(S46=6,'G16 declaration and points'!$G$22,IF(S46=7,'G16 declaration and points'!$H$22,IF(S46=8,'G16 declaration and points'!$I$22,))))))))</f>
        <v>1</v>
      </c>
    </row>
    <row r="47" spans="1:20" x14ac:dyDescent="0.2">
      <c r="A47" s="4" t="str">
        <f>'G16 declaration and points'!I17</f>
        <v>Godfrey B</v>
      </c>
      <c r="B47" s="9">
        <f>'G16 declaration and points'!I7</f>
        <v>56</v>
      </c>
      <c r="C47" s="4" t="str">
        <f>'G16 declaration and points'!I5</f>
        <v>Royal Masonic</v>
      </c>
      <c r="D47" s="18">
        <v>23.98</v>
      </c>
      <c r="E47" s="17">
        <f t="shared" si="9"/>
        <v>6</v>
      </c>
      <c r="F47" s="9">
        <f>IF(E47=1,'G16 declaration and points'!$B$22,IF(E47=2,'G16 declaration and points'!$C$22,IF(E47=3,'G16 declaration and points'!$D$22,IF(E47=4,'G16 declaration and points'!$E$22,IF(E47=5,'G16 declaration and points'!$F$22,IF(E47=6,'G16 declaration and points'!$G$22,IF(E47=7,'G16 declaration and points'!$H$22,IF(E47=8,'G16 declaration and points'!$I$22,))))))))</f>
        <v>3</v>
      </c>
      <c r="H47" s="4" t="str">
        <f>'G16 declaration and points'!I18</f>
        <v>Newton B</v>
      </c>
      <c r="I47" s="9">
        <f>'G16 declaration and points'!I7</f>
        <v>56</v>
      </c>
      <c r="J47" s="4" t="str">
        <f>'G16 declaration and points'!I5</f>
        <v>Royal Masonic</v>
      </c>
      <c r="K47" s="18">
        <v>8.5</v>
      </c>
      <c r="L47" s="17">
        <f t="shared" si="10"/>
        <v>5</v>
      </c>
      <c r="M47" s="9">
        <f>IF(L47=1,'G16 declaration and points'!$B$22,IF(L47=2,'G16 declaration and points'!$C$22,IF(L47=3,'G16 declaration and points'!$D$22,IF(L47=4,'G16 declaration and points'!$E$22,IF(L47=5,'G16 declaration and points'!$F$22,IF(L47=6,'G16 declaration and points'!$G$22,IF(L47=7,'G16 declaration and points'!$H$22,IF(L47=8,'G16 declaration and points'!$I$22,))))))))</f>
        <v>4</v>
      </c>
      <c r="O47" s="4" t="str">
        <f>'G16 declaration and points'!I19</f>
        <v>Ross E</v>
      </c>
      <c r="P47" s="9">
        <f>'G16 declaration and points'!I7</f>
        <v>56</v>
      </c>
      <c r="Q47" s="4" t="str">
        <f>'G16 declaration and points'!I5</f>
        <v>Royal Masonic</v>
      </c>
      <c r="R47" s="18">
        <v>22.85</v>
      </c>
      <c r="S47" s="17">
        <f t="shared" si="11"/>
        <v>2</v>
      </c>
      <c r="T47" s="9">
        <f>IF(S47=1,'G16 declaration and points'!$B$22,IF(S47=2,'G16 declaration and points'!$C$22,IF(S47=3,'G16 declaration and points'!$D$22,IF(S47=4,'G16 declaration and points'!$E$22,IF(S47=5,'G16 declaration and points'!$F$22,IF(S47=6,'G16 declaration and points'!$G$22,IF(S47=7,'G16 declaration and points'!$H$22,IF(S47=8,'G16 declaration and points'!$I$22,))))))))</f>
        <v>7</v>
      </c>
    </row>
    <row r="49" spans="1:13" x14ac:dyDescent="0.2">
      <c r="A49" s="2" t="s">
        <v>32</v>
      </c>
      <c r="H49" s="8"/>
      <c r="I49" s="21"/>
      <c r="J49" s="5"/>
      <c r="K49" s="5"/>
      <c r="L49" s="5"/>
    </row>
    <row r="50" spans="1:13" x14ac:dyDescent="0.2">
      <c r="B50" s="9" t="s">
        <v>4</v>
      </c>
      <c r="C50" s="4" t="s">
        <v>1</v>
      </c>
      <c r="D50" s="4" t="s">
        <v>27</v>
      </c>
      <c r="E50" s="4" t="s">
        <v>28</v>
      </c>
      <c r="F50" s="4" t="s">
        <v>29</v>
      </c>
      <c r="I50" s="21"/>
      <c r="J50" s="5"/>
      <c r="K50" s="5"/>
      <c r="L50" s="5"/>
      <c r="M50" s="5"/>
    </row>
    <row r="51" spans="1:13" x14ac:dyDescent="0.2">
      <c r="B51" s="9">
        <f>'G16 declaration and points'!B7</f>
        <v>5</v>
      </c>
      <c r="C51" s="4" t="str">
        <f>'G16 declaration and points'!B5</f>
        <v>Berkhamsted</v>
      </c>
      <c r="D51" s="16">
        <v>54.31</v>
      </c>
      <c r="E51" s="17">
        <f t="shared" ref="E51:E58" si="12">IF(D51="",9,RANK(D51,$D$51:$D$58,1))</f>
        <v>6</v>
      </c>
      <c r="F51" s="9">
        <f>IF(E51=1,'G16 declaration and points'!$B$23,IF(E51=2,'G16 declaration and points'!$C$23,IF(E51=3,'G16 declaration and points'!$D$23,IF(E51=4,'G16 declaration and points'!$E$23,IF(E51=5,'G16 declaration and points'!$F$23,IF(E51=6,'G16 declaration and points'!$G$23,IF(E51=7,'G16 declaration and points'!$H$23,IF(E51=8,'G16 declaration and points'!$I$23,))))))))</f>
        <v>3</v>
      </c>
      <c r="I51" s="21"/>
      <c r="J51" s="5"/>
      <c r="K51" s="5"/>
      <c r="L51" s="1"/>
      <c r="M51" s="5"/>
    </row>
    <row r="52" spans="1:13" x14ac:dyDescent="0.2">
      <c r="B52" s="9">
        <f>'G16 declaration and points'!C7</f>
        <v>26</v>
      </c>
      <c r="C52" s="4" t="str">
        <f>'G16 declaration and points'!C5</f>
        <v>Clement Danes</v>
      </c>
      <c r="D52" s="16">
        <v>54.1</v>
      </c>
      <c r="E52" s="17">
        <f t="shared" si="12"/>
        <v>4</v>
      </c>
      <c r="F52" s="9">
        <f>IF(E52=1,'G16 declaration and points'!$B$23,IF(E52=2,'G16 declaration and points'!$C$23,IF(E52=3,'G16 declaration and points'!$D$23,IF(E52=4,'G16 declaration and points'!$E$23,IF(E52=5,'G16 declaration and points'!$F$23,IF(E52=6,'G16 declaration and points'!$G$23,IF(E52=7,'G16 declaration and points'!$H$23,IF(E52=8,'G16 declaration and points'!$I$23,))))))))</f>
        <v>5</v>
      </c>
      <c r="I52" s="21"/>
      <c r="J52" s="5"/>
      <c r="K52" s="5"/>
      <c r="L52" s="1"/>
      <c r="M52" s="5"/>
    </row>
    <row r="53" spans="1:13" x14ac:dyDescent="0.2">
      <c r="B53" s="9">
        <f>'G16 declaration and points'!D7</f>
        <v>31</v>
      </c>
      <c r="C53" s="4" t="str">
        <f>'G16 declaration and points'!D5</f>
        <v>St Albans</v>
      </c>
      <c r="D53" s="16">
        <v>52.81</v>
      </c>
      <c r="E53" s="17">
        <f t="shared" si="12"/>
        <v>3</v>
      </c>
      <c r="F53" s="9">
        <f>IF(E53=1,'G16 declaration and points'!$B$23,IF(E53=2,'G16 declaration and points'!$C$23,IF(E53=3,'G16 declaration and points'!$D$23,IF(E53=4,'G16 declaration and points'!$E$23,IF(E53=5,'G16 declaration and points'!$F$23,IF(E53=6,'G16 declaration and points'!$G$23,IF(E53=7,'G16 declaration and points'!$H$23,IF(E53=8,'G16 declaration and points'!$I$23,))))))))</f>
        <v>6</v>
      </c>
      <c r="I53" s="21"/>
      <c r="J53" s="5"/>
      <c r="K53" s="5"/>
      <c r="L53" s="1"/>
      <c r="M53" s="5"/>
    </row>
    <row r="54" spans="1:13" x14ac:dyDescent="0.2">
      <c r="B54" s="9">
        <f>'G16 declaration and points'!E7</f>
        <v>45</v>
      </c>
      <c r="C54" s="4" t="str">
        <f>'G16 declaration and points'!E5</f>
        <v>Habs</v>
      </c>
      <c r="D54" s="16">
        <v>52.2</v>
      </c>
      <c r="E54" s="17">
        <f t="shared" si="12"/>
        <v>1</v>
      </c>
      <c r="F54" s="9">
        <f>IF(E54=1,'G16 declaration and points'!$B$23,IF(E54=2,'G16 declaration and points'!$C$23,IF(E54=3,'G16 declaration and points'!$D$23,IF(E54=4,'G16 declaration and points'!$E$23,IF(E54=5,'G16 declaration and points'!$F$23,IF(E54=6,'G16 declaration and points'!$G$23,IF(E54=7,'G16 declaration and points'!$H$23,IF(E54=8,'G16 declaration and points'!$I$23,))))))))</f>
        <v>8</v>
      </c>
      <c r="I54" s="21"/>
      <c r="J54" s="5"/>
      <c r="K54" s="5"/>
      <c r="L54" s="1"/>
      <c r="M54" s="5"/>
    </row>
    <row r="55" spans="1:13" x14ac:dyDescent="0.2">
      <c r="B55" s="9">
        <f>'G16 declaration and points'!F7</f>
        <v>46</v>
      </c>
      <c r="C55" s="4" t="str">
        <f>'G16 declaration and points'!F5</f>
        <v>Beaumont</v>
      </c>
      <c r="D55" s="16">
        <v>54.6</v>
      </c>
      <c r="E55" s="17">
        <f t="shared" si="12"/>
        <v>7</v>
      </c>
      <c r="F55" s="9">
        <f>IF(E55=1,'G16 declaration and points'!$B$23,IF(E55=2,'G16 declaration and points'!$C$23,IF(E55=3,'G16 declaration and points'!$D$23,IF(E55=4,'G16 declaration and points'!$E$23,IF(E55=5,'G16 declaration and points'!$F$23,IF(E55=6,'G16 declaration and points'!$G$23,IF(E55=7,'G16 declaration and points'!$H$23,IF(E55=8,'G16 declaration and points'!$I$23,))))))))</f>
        <v>2</v>
      </c>
      <c r="I55" s="21"/>
      <c r="J55" s="5"/>
      <c r="K55" s="5"/>
      <c r="L55" s="1"/>
      <c r="M55" s="5"/>
    </row>
    <row r="56" spans="1:13" x14ac:dyDescent="0.2">
      <c r="B56" s="9">
        <f>'G16 declaration and points'!G7</f>
        <v>47</v>
      </c>
      <c r="C56" s="4" t="str">
        <f>'G16 declaration and points'!G5</f>
        <v>Hitchin</v>
      </c>
      <c r="D56" s="16">
        <v>54.3</v>
      </c>
      <c r="E56" s="17">
        <f t="shared" si="12"/>
        <v>5</v>
      </c>
      <c r="F56" s="9">
        <f>IF(E56=1,'G16 declaration and points'!$B$23,IF(E56=2,'G16 declaration and points'!$C$23,IF(E56=3,'G16 declaration and points'!$D$23,IF(E56=4,'G16 declaration and points'!$E$23,IF(E56=5,'G16 declaration and points'!$F$23,IF(E56=6,'G16 declaration and points'!$G$23,IF(E56=7,'G16 declaration and points'!$H$23,IF(E56=8,'G16 declaration and points'!$I$23,))))))))</f>
        <v>4</v>
      </c>
      <c r="I56" s="21"/>
      <c r="J56" s="5"/>
      <c r="K56" s="5"/>
      <c r="L56" s="1"/>
      <c r="M56" s="5"/>
    </row>
    <row r="57" spans="1:13" x14ac:dyDescent="0.2">
      <c r="B57" s="9">
        <f>'G16 declaration and points'!H7</f>
        <v>54</v>
      </c>
      <c r="C57" s="4" t="str">
        <f>'G16 declaration and points'!H5</f>
        <v>Presdales</v>
      </c>
      <c r="D57" s="16">
        <v>52.8</v>
      </c>
      <c r="E57" s="17">
        <f t="shared" si="12"/>
        <v>2</v>
      </c>
      <c r="F57" s="9">
        <f>IF(E57=1,'G16 declaration and points'!$B$23,IF(E57=2,'G16 declaration and points'!$C$23,IF(E57=3,'G16 declaration and points'!$D$23,IF(E57=4,'G16 declaration and points'!$E$23,IF(E57=5,'G16 declaration and points'!$F$23,IF(E57=6,'G16 declaration and points'!$G$23,IF(E57=7,'G16 declaration and points'!$H$23,IF(E57=8,'G16 declaration and points'!$I$23,))))))))</f>
        <v>7</v>
      </c>
      <c r="I57" s="21"/>
      <c r="J57" s="5"/>
      <c r="K57" s="5"/>
      <c r="L57" s="1"/>
      <c r="M57" s="5"/>
    </row>
    <row r="58" spans="1:13" x14ac:dyDescent="0.2">
      <c r="B58" s="9">
        <f>'G16 declaration and points'!I7</f>
        <v>56</v>
      </c>
      <c r="C58" s="4" t="str">
        <f>'G16 declaration and points'!I5</f>
        <v>Royal Masonic</v>
      </c>
      <c r="D58" s="16">
        <v>56.4</v>
      </c>
      <c r="E58" s="17">
        <f t="shared" si="12"/>
        <v>8</v>
      </c>
      <c r="F58" s="9">
        <f>IF(E58=1,'G16 declaration and points'!$B$23,IF(E58=2,'G16 declaration and points'!$C$23,IF(E58=3,'G16 declaration and points'!$D$23,IF(E58=4,'G16 declaration and points'!$E$23,IF(E58=5,'G16 declaration and points'!$F$23,IF(E58=6,'G16 declaration and points'!$G$23,IF(E58=7,'G16 declaration and points'!$H$23,IF(E58=8,'G16 declaration and points'!$I$23,))))))))</f>
        <v>1</v>
      </c>
      <c r="I58" s="21"/>
      <c r="J58" s="5"/>
      <c r="K58" s="5"/>
      <c r="L58" s="1"/>
      <c r="M58" s="5"/>
    </row>
  </sheetData>
  <phoneticPr fontId="0" type="noConversion"/>
  <pageMargins left="0.78740157480314965" right="0.78740157480314965" top="0.78740157480314965" bottom="0.78740157480314965" header="0" footer="0"/>
  <pageSetup paperSize="9" scale="56" orientation="landscape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40"/>
  <sheetViews>
    <sheetView zoomScale="75" workbookViewId="0">
      <selection activeCell="C16" sqref="C16"/>
    </sheetView>
  </sheetViews>
  <sheetFormatPr defaultRowHeight="12.75" x14ac:dyDescent="0.2"/>
  <cols>
    <col min="1" max="1" width="21.5703125" customWidth="1"/>
    <col min="2" max="2" width="21.85546875" bestFit="1" customWidth="1"/>
    <col min="3" max="3" width="22.5703125" bestFit="1" customWidth="1"/>
    <col min="4" max="4" width="20.28515625" customWidth="1"/>
    <col min="5" max="5" width="23.7109375" customWidth="1"/>
    <col min="6" max="6" width="19.7109375" bestFit="1" customWidth="1"/>
    <col min="7" max="7" width="20.85546875" bestFit="1" customWidth="1"/>
    <col min="8" max="8" width="24.7109375" bestFit="1" customWidth="1"/>
    <col min="9" max="9" width="16.85546875" bestFit="1" customWidth="1"/>
  </cols>
  <sheetData>
    <row r="1" spans="1:9" ht="23.25" x14ac:dyDescent="0.35">
      <c r="D1" s="13" t="s">
        <v>44</v>
      </c>
      <c r="E1" s="6"/>
    </row>
    <row r="2" spans="1:9" ht="20.25" x14ac:dyDescent="0.3">
      <c r="D2" s="14" t="s">
        <v>43</v>
      </c>
    </row>
    <row r="3" spans="1:9" ht="15.75" x14ac:dyDescent="0.25">
      <c r="A3" s="3" t="s">
        <v>0</v>
      </c>
      <c r="B3" s="3"/>
    </row>
    <row r="4" spans="1:9" x14ac:dyDescent="0.2">
      <c r="A4" s="4" t="s">
        <v>1</v>
      </c>
      <c r="B4" s="29" t="s">
        <v>46</v>
      </c>
      <c r="C4" s="29" t="s">
        <v>47</v>
      </c>
      <c r="D4" s="29" t="s">
        <v>48</v>
      </c>
      <c r="E4" s="29" t="s">
        <v>49</v>
      </c>
      <c r="F4" s="29" t="s">
        <v>51</v>
      </c>
      <c r="G4" s="29" t="s">
        <v>50</v>
      </c>
      <c r="H4" s="29" t="s">
        <v>52</v>
      </c>
      <c r="I4" s="29" t="s">
        <v>53</v>
      </c>
    </row>
    <row r="5" spans="1:9" x14ac:dyDescent="0.2">
      <c r="A5" s="4" t="s">
        <v>2</v>
      </c>
      <c r="B5" s="29" t="s">
        <v>73</v>
      </c>
      <c r="C5" s="29" t="s">
        <v>67</v>
      </c>
      <c r="D5" s="29" t="s">
        <v>48</v>
      </c>
      <c r="E5" s="29" t="s">
        <v>68</v>
      </c>
      <c r="F5" s="29" t="s">
        <v>69</v>
      </c>
      <c r="G5" s="29" t="s">
        <v>50</v>
      </c>
      <c r="H5" s="29" t="s">
        <v>65</v>
      </c>
      <c r="I5" s="29" t="s">
        <v>53</v>
      </c>
    </row>
    <row r="6" spans="1:9" x14ac:dyDescent="0.2">
      <c r="A6" s="4" t="s">
        <v>3</v>
      </c>
      <c r="B6" s="11" t="s">
        <v>45</v>
      </c>
      <c r="C6" s="11" t="s">
        <v>45</v>
      </c>
      <c r="D6" s="11" t="s">
        <v>45</v>
      </c>
      <c r="E6" s="11" t="str">
        <f>D6</f>
        <v>U14 Boys</v>
      </c>
      <c r="F6" s="11" t="str">
        <f>E6</f>
        <v>U14 Boys</v>
      </c>
      <c r="G6" s="11" t="s">
        <v>45</v>
      </c>
      <c r="H6" s="11" t="str">
        <f>G6</f>
        <v>U14 Boys</v>
      </c>
      <c r="I6" s="11" t="s">
        <v>45</v>
      </c>
    </row>
    <row r="7" spans="1:9" x14ac:dyDescent="0.2">
      <c r="A7" s="4" t="s">
        <v>4</v>
      </c>
      <c r="B7" s="4">
        <v>12</v>
      </c>
      <c r="C7" s="4">
        <v>15</v>
      </c>
      <c r="D7" s="4">
        <v>22</v>
      </c>
      <c r="E7" s="4">
        <v>26</v>
      </c>
      <c r="F7" s="4">
        <v>41</v>
      </c>
      <c r="G7" s="4">
        <v>42</v>
      </c>
      <c r="H7" s="4">
        <v>47</v>
      </c>
      <c r="I7" s="31">
        <v>52</v>
      </c>
    </row>
    <row r="8" spans="1:9" x14ac:dyDescent="0.2">
      <c r="A8" s="4" t="s">
        <v>5</v>
      </c>
      <c r="B8" s="4" t="s">
        <v>363</v>
      </c>
      <c r="C8" s="4" t="s">
        <v>192</v>
      </c>
      <c r="D8" s="4" t="s">
        <v>330</v>
      </c>
      <c r="E8" s="4" t="s">
        <v>218</v>
      </c>
      <c r="F8" s="4" t="s">
        <v>259</v>
      </c>
      <c r="G8" s="48" t="s">
        <v>374</v>
      </c>
      <c r="H8" s="4" t="s">
        <v>74</v>
      </c>
      <c r="I8" s="32" t="s">
        <v>171</v>
      </c>
    </row>
    <row r="9" spans="1:9" x14ac:dyDescent="0.2">
      <c r="A9" s="4" t="s">
        <v>6</v>
      </c>
      <c r="B9" s="4" t="s">
        <v>364</v>
      </c>
      <c r="C9" s="4" t="s">
        <v>193</v>
      </c>
      <c r="D9" s="4" t="s">
        <v>331</v>
      </c>
      <c r="E9" s="4" t="s">
        <v>219</v>
      </c>
      <c r="F9" s="4" t="s">
        <v>260</v>
      </c>
      <c r="G9" s="48" t="s">
        <v>375</v>
      </c>
      <c r="H9" s="4" t="s">
        <v>75</v>
      </c>
      <c r="I9" s="32" t="s">
        <v>172</v>
      </c>
    </row>
    <row r="10" spans="1:9" x14ac:dyDescent="0.2">
      <c r="A10" s="4" t="s">
        <v>38</v>
      </c>
      <c r="B10" s="4" t="s">
        <v>365</v>
      </c>
      <c r="C10" s="4" t="s">
        <v>392</v>
      </c>
      <c r="D10" s="4" t="s">
        <v>332</v>
      </c>
      <c r="E10" s="4" t="s">
        <v>220</v>
      </c>
      <c r="F10" s="4" t="s">
        <v>261</v>
      </c>
      <c r="G10" s="48" t="s">
        <v>376</v>
      </c>
      <c r="H10" s="4" t="s">
        <v>76</v>
      </c>
      <c r="I10" s="32" t="s">
        <v>173</v>
      </c>
    </row>
    <row r="11" spans="1:9" x14ac:dyDescent="0.2">
      <c r="A11" s="4" t="s">
        <v>7</v>
      </c>
      <c r="B11" s="4" t="s">
        <v>366</v>
      </c>
      <c r="C11" s="4" t="s">
        <v>194</v>
      </c>
      <c r="D11" s="4" t="s">
        <v>333</v>
      </c>
      <c r="E11" s="4" t="s">
        <v>221</v>
      </c>
      <c r="F11" s="4" t="s">
        <v>262</v>
      </c>
      <c r="G11" s="48" t="s">
        <v>377</v>
      </c>
      <c r="H11" s="4" t="s">
        <v>77</v>
      </c>
      <c r="I11" s="32" t="s">
        <v>174</v>
      </c>
    </row>
    <row r="12" spans="1:9" x14ac:dyDescent="0.2">
      <c r="A12" s="4" t="s">
        <v>8</v>
      </c>
      <c r="B12" s="4" t="s">
        <v>367</v>
      </c>
      <c r="C12" s="4" t="s">
        <v>195</v>
      </c>
      <c r="D12" s="4" t="s">
        <v>334</v>
      </c>
      <c r="E12" s="4" t="s">
        <v>222</v>
      </c>
      <c r="F12" s="4" t="s">
        <v>263</v>
      </c>
      <c r="G12" s="48" t="s">
        <v>378</v>
      </c>
      <c r="H12" s="4" t="s">
        <v>78</v>
      </c>
      <c r="I12" s="32" t="s">
        <v>175</v>
      </c>
    </row>
    <row r="13" spans="1:9" x14ac:dyDescent="0.2">
      <c r="A13" s="4" t="s">
        <v>9</v>
      </c>
      <c r="B13" s="4" t="s">
        <v>368</v>
      </c>
      <c r="C13" s="4" t="s">
        <v>196</v>
      </c>
      <c r="D13" s="4" t="s">
        <v>335</v>
      </c>
      <c r="E13" s="4" t="s">
        <v>223</v>
      </c>
      <c r="F13" s="4" t="s">
        <v>264</v>
      </c>
      <c r="G13" s="48" t="s">
        <v>379</v>
      </c>
      <c r="H13" s="4" t="s">
        <v>79</v>
      </c>
      <c r="I13" s="32" t="s">
        <v>176</v>
      </c>
    </row>
    <row r="14" spans="1:9" x14ac:dyDescent="0.2">
      <c r="A14" s="4" t="s">
        <v>10</v>
      </c>
      <c r="B14" s="4" t="s">
        <v>369</v>
      </c>
      <c r="C14" s="4" t="s">
        <v>192</v>
      </c>
      <c r="D14" s="4" t="s">
        <v>330</v>
      </c>
      <c r="E14" s="4" t="s">
        <v>224</v>
      </c>
      <c r="F14" s="4" t="s">
        <v>265</v>
      </c>
      <c r="G14" s="48" t="s">
        <v>380</v>
      </c>
      <c r="H14" s="4" t="s">
        <v>79</v>
      </c>
      <c r="I14" s="32" t="s">
        <v>177</v>
      </c>
    </row>
    <row r="15" spans="1:9" x14ac:dyDescent="0.2">
      <c r="A15" s="4" t="s">
        <v>11</v>
      </c>
      <c r="B15" s="4" t="s">
        <v>364</v>
      </c>
      <c r="C15" s="4" t="s">
        <v>196</v>
      </c>
      <c r="D15" s="4" t="s">
        <v>333</v>
      </c>
      <c r="E15" s="4" t="s">
        <v>225</v>
      </c>
      <c r="F15" s="4" t="s">
        <v>259</v>
      </c>
      <c r="G15" s="48" t="s">
        <v>377</v>
      </c>
      <c r="H15" s="4" t="s">
        <v>74</v>
      </c>
      <c r="I15" s="32" t="s">
        <v>173</v>
      </c>
    </row>
    <row r="16" spans="1:9" x14ac:dyDescent="0.2">
      <c r="A16" s="4" t="s">
        <v>12</v>
      </c>
      <c r="B16" s="4" t="s">
        <v>370</v>
      </c>
      <c r="C16" s="4" t="s">
        <v>392</v>
      </c>
      <c r="D16" s="4" t="s">
        <v>331</v>
      </c>
      <c r="E16" s="4" t="s">
        <v>223</v>
      </c>
      <c r="F16" s="4" t="s">
        <v>266</v>
      </c>
      <c r="G16" s="48" t="s">
        <v>381</v>
      </c>
      <c r="H16" s="4" t="s">
        <v>80</v>
      </c>
      <c r="I16" s="32" t="s">
        <v>178</v>
      </c>
    </row>
    <row r="17" spans="1:9" x14ac:dyDescent="0.2">
      <c r="A17" s="4" t="s">
        <v>13</v>
      </c>
      <c r="B17" s="4" t="s">
        <v>365</v>
      </c>
      <c r="C17" s="4" t="s">
        <v>197</v>
      </c>
      <c r="D17" s="4" t="s">
        <v>332</v>
      </c>
      <c r="E17" s="4" t="s">
        <v>226</v>
      </c>
      <c r="F17" s="4" t="s">
        <v>267</v>
      </c>
      <c r="G17" s="48" t="s">
        <v>382</v>
      </c>
      <c r="H17" s="4" t="s">
        <v>81</v>
      </c>
      <c r="I17" s="32" t="s">
        <v>179</v>
      </c>
    </row>
    <row r="18" spans="1:9" x14ac:dyDescent="0.2">
      <c r="A18" s="42" t="s">
        <v>35</v>
      </c>
      <c r="B18" s="4" t="s">
        <v>371</v>
      </c>
      <c r="C18" s="4" t="s">
        <v>198</v>
      </c>
      <c r="D18" s="4" t="s">
        <v>336</v>
      </c>
      <c r="E18" s="4" t="s">
        <v>227</v>
      </c>
      <c r="F18" s="4" t="s">
        <v>264</v>
      </c>
      <c r="G18" s="48" t="s">
        <v>374</v>
      </c>
      <c r="H18" s="4" t="s">
        <v>82</v>
      </c>
      <c r="I18" s="32" t="s">
        <v>180</v>
      </c>
    </row>
    <row r="19" spans="1:9" x14ac:dyDescent="0.2">
      <c r="A19" s="4" t="s">
        <v>14</v>
      </c>
      <c r="B19" s="4" t="s">
        <v>372</v>
      </c>
      <c r="C19" s="4" t="s">
        <v>199</v>
      </c>
      <c r="D19" s="4" t="s">
        <v>337</v>
      </c>
      <c r="E19" s="4" t="s">
        <v>228</v>
      </c>
      <c r="F19" s="4" t="s">
        <v>268</v>
      </c>
      <c r="G19" s="48" t="s">
        <v>375</v>
      </c>
      <c r="H19" s="4" t="s">
        <v>83</v>
      </c>
      <c r="I19" s="32" t="s">
        <v>181</v>
      </c>
    </row>
    <row r="20" spans="1:9" x14ac:dyDescent="0.2">
      <c r="A20" s="4" t="s">
        <v>39</v>
      </c>
      <c r="B20" s="4" t="s">
        <v>373</v>
      </c>
      <c r="C20" s="4" t="s">
        <v>200</v>
      </c>
      <c r="D20" s="4" t="s">
        <v>335</v>
      </c>
      <c r="E20" s="4" t="s">
        <v>229</v>
      </c>
      <c r="F20" s="4" t="s">
        <v>269</v>
      </c>
      <c r="G20" s="48" t="s">
        <v>379</v>
      </c>
      <c r="H20" s="4" t="s">
        <v>84</v>
      </c>
      <c r="I20" s="32" t="s">
        <v>182</v>
      </c>
    </row>
    <row r="21" spans="1:9" ht="15.75" x14ac:dyDescent="0.25">
      <c r="A21" s="3" t="s">
        <v>15</v>
      </c>
      <c r="B21" s="3"/>
    </row>
    <row r="22" spans="1:9" x14ac:dyDescent="0.2">
      <c r="B22" s="9" t="s">
        <v>16</v>
      </c>
      <c r="C22" s="9" t="s">
        <v>17</v>
      </c>
      <c r="D22" s="9" t="s">
        <v>18</v>
      </c>
      <c r="E22" s="9" t="s">
        <v>19</v>
      </c>
      <c r="F22" s="9" t="s">
        <v>20</v>
      </c>
      <c r="G22" s="9" t="s">
        <v>21</v>
      </c>
      <c r="H22" s="9" t="s">
        <v>22</v>
      </c>
      <c r="I22" s="9" t="s">
        <v>23</v>
      </c>
    </row>
    <row r="23" spans="1:9" x14ac:dyDescent="0.2">
      <c r="A23" s="7" t="s">
        <v>24</v>
      </c>
      <c r="B23" s="15">
        <v>8</v>
      </c>
      <c r="C23" s="15">
        <v>7</v>
      </c>
      <c r="D23" s="15">
        <v>6</v>
      </c>
      <c r="E23" s="15">
        <v>5</v>
      </c>
      <c r="F23" s="15">
        <v>4</v>
      </c>
      <c r="G23" s="15">
        <v>3</v>
      </c>
      <c r="H23" s="15">
        <v>2</v>
      </c>
      <c r="I23" s="15">
        <v>1</v>
      </c>
    </row>
    <row r="24" spans="1:9" x14ac:dyDescent="0.2">
      <c r="A24" s="7" t="s">
        <v>25</v>
      </c>
      <c r="B24" s="9">
        <v>8</v>
      </c>
      <c r="C24" s="9">
        <v>7</v>
      </c>
      <c r="D24" s="9">
        <v>6</v>
      </c>
      <c r="E24" s="9">
        <v>5</v>
      </c>
      <c r="F24" s="9">
        <v>4</v>
      </c>
      <c r="G24" s="9">
        <v>3</v>
      </c>
      <c r="H24" s="9">
        <v>2</v>
      </c>
      <c r="I24" s="9">
        <v>1</v>
      </c>
    </row>
    <row r="27" spans="1:9" x14ac:dyDescent="0.2">
      <c r="D27" s="27"/>
      <c r="E27" s="28"/>
    </row>
    <row r="28" spans="1:9" x14ac:dyDescent="0.2">
      <c r="D28" s="27"/>
      <c r="E28" s="41"/>
    </row>
    <row r="29" spans="1:9" x14ac:dyDescent="0.2">
      <c r="D29" s="27"/>
      <c r="E29" s="41"/>
    </row>
    <row r="30" spans="1:9" x14ac:dyDescent="0.2">
      <c r="D30" s="27"/>
      <c r="E30" s="41"/>
    </row>
    <row r="31" spans="1:9" x14ac:dyDescent="0.2">
      <c r="D31" s="27"/>
      <c r="E31" s="41"/>
    </row>
    <row r="32" spans="1:9" x14ac:dyDescent="0.2">
      <c r="D32" s="27"/>
      <c r="E32" s="41"/>
    </row>
    <row r="33" spans="4:5" x14ac:dyDescent="0.2">
      <c r="D33" s="27"/>
      <c r="E33" s="41"/>
    </row>
    <row r="34" spans="4:5" x14ac:dyDescent="0.2">
      <c r="D34" s="27"/>
      <c r="E34" s="41"/>
    </row>
    <row r="35" spans="4:5" x14ac:dyDescent="0.2">
      <c r="E35" s="41"/>
    </row>
    <row r="36" spans="4:5" x14ac:dyDescent="0.2">
      <c r="E36" s="41"/>
    </row>
    <row r="37" spans="4:5" x14ac:dyDescent="0.2">
      <c r="E37" s="41"/>
    </row>
    <row r="38" spans="4:5" x14ac:dyDescent="0.2">
      <c r="E38" s="41"/>
    </row>
    <row r="39" spans="4:5" x14ac:dyDescent="0.2">
      <c r="E39" s="41"/>
    </row>
    <row r="40" spans="4:5" x14ac:dyDescent="0.2">
      <c r="E40" s="41"/>
    </row>
  </sheetData>
  <pageMargins left="0.78740157480314965" right="0.78740157480314965" top="0.78740157480314965" bottom="0.78740157480314965" header="0" footer="0"/>
  <pageSetup paperSize="9" scale="67" orientation="landscape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  <pageSetUpPr fitToPage="1"/>
  </sheetPr>
  <dimension ref="A1:I32"/>
  <sheetViews>
    <sheetView zoomScale="75" workbookViewId="0">
      <selection activeCell="E11" sqref="E11"/>
    </sheetView>
  </sheetViews>
  <sheetFormatPr defaultRowHeight="12.75" x14ac:dyDescent="0.2"/>
  <cols>
    <col min="1" max="1" width="21.5703125" customWidth="1"/>
    <col min="2" max="2" width="22.28515625" bestFit="1" customWidth="1"/>
    <col min="3" max="3" width="17.85546875" bestFit="1" customWidth="1"/>
    <col min="4" max="4" width="20.28515625" customWidth="1"/>
    <col min="5" max="5" width="18.5703125" bestFit="1" customWidth="1"/>
    <col min="6" max="6" width="22.85546875" customWidth="1"/>
    <col min="7" max="7" width="23.5703125" bestFit="1" customWidth="1"/>
    <col min="8" max="8" width="23" bestFit="1" customWidth="1"/>
    <col min="9" max="9" width="22.5703125" bestFit="1" customWidth="1"/>
  </cols>
  <sheetData>
    <row r="1" spans="1:9" ht="23.25" x14ac:dyDescent="0.35">
      <c r="D1" s="13" t="s">
        <v>44</v>
      </c>
      <c r="E1" s="6"/>
    </row>
    <row r="2" spans="1:9" ht="20.25" x14ac:dyDescent="0.3">
      <c r="D2" s="14" t="s">
        <v>43</v>
      </c>
    </row>
    <row r="3" spans="1:9" ht="15.75" x14ac:dyDescent="0.25">
      <c r="A3" s="3" t="s">
        <v>0</v>
      </c>
      <c r="B3" s="3"/>
    </row>
    <row r="4" spans="1:9" x14ac:dyDescent="0.2">
      <c r="A4" s="4" t="s">
        <v>1</v>
      </c>
      <c r="B4" s="29" t="s">
        <v>56</v>
      </c>
      <c r="C4" s="29" t="s">
        <v>46</v>
      </c>
      <c r="D4" s="29" t="s">
        <v>54</v>
      </c>
      <c r="E4" s="29" t="s">
        <v>49</v>
      </c>
      <c r="F4" s="29" t="s">
        <v>51</v>
      </c>
      <c r="G4" s="29" t="s">
        <v>61</v>
      </c>
      <c r="H4" s="29" t="s">
        <v>55</v>
      </c>
      <c r="I4" s="29" t="s">
        <v>72</v>
      </c>
    </row>
    <row r="5" spans="1:9" x14ac:dyDescent="0.2">
      <c r="A5" s="4" t="s">
        <v>2</v>
      </c>
      <c r="B5" s="29" t="s">
        <v>56</v>
      </c>
      <c r="C5" s="29" t="s">
        <v>73</v>
      </c>
      <c r="D5" s="29" t="s">
        <v>54</v>
      </c>
      <c r="E5" s="29" t="s">
        <v>68</v>
      </c>
      <c r="F5" s="29" t="s">
        <v>69</v>
      </c>
      <c r="G5" s="29" t="s">
        <v>66</v>
      </c>
      <c r="H5" s="29" t="s">
        <v>65</v>
      </c>
      <c r="I5" s="29" t="s">
        <v>72</v>
      </c>
    </row>
    <row r="6" spans="1:9" x14ac:dyDescent="0.2">
      <c r="A6" s="4" t="s">
        <v>3</v>
      </c>
      <c r="B6" s="11" t="s">
        <v>42</v>
      </c>
      <c r="C6" s="11" t="s">
        <v>42</v>
      </c>
      <c r="D6" s="11" t="s">
        <v>42</v>
      </c>
      <c r="E6" s="11" t="s">
        <v>42</v>
      </c>
      <c r="F6" s="11" t="s">
        <v>42</v>
      </c>
      <c r="G6" s="11" t="s">
        <v>42</v>
      </c>
      <c r="H6" s="11" t="s">
        <v>42</v>
      </c>
      <c r="I6" s="11" t="s">
        <v>42</v>
      </c>
    </row>
    <row r="7" spans="1:9" s="25" customFormat="1" x14ac:dyDescent="0.2">
      <c r="A7" s="30" t="s">
        <v>4</v>
      </c>
      <c r="B7" s="9">
        <v>5</v>
      </c>
      <c r="C7" s="4">
        <v>12</v>
      </c>
      <c r="D7" s="47">
        <v>20</v>
      </c>
      <c r="E7" s="4">
        <v>26</v>
      </c>
      <c r="F7" s="4">
        <v>41</v>
      </c>
      <c r="G7" s="4">
        <v>45</v>
      </c>
      <c r="H7" s="4">
        <v>47</v>
      </c>
      <c r="I7" s="4">
        <v>65</v>
      </c>
    </row>
    <row r="8" spans="1:9" x14ac:dyDescent="0.2">
      <c r="A8" s="4" t="s">
        <v>5</v>
      </c>
      <c r="B8" s="4" t="s">
        <v>127</v>
      </c>
      <c r="C8" s="4" t="s">
        <v>355</v>
      </c>
      <c r="D8" s="47" t="s">
        <v>281</v>
      </c>
      <c r="E8" s="49" t="s">
        <v>395</v>
      </c>
      <c r="F8" s="4" t="s">
        <v>385</v>
      </c>
      <c r="G8" s="4" t="s">
        <v>309</v>
      </c>
      <c r="H8" s="4" t="s">
        <v>290</v>
      </c>
      <c r="I8" s="4" t="s">
        <v>149</v>
      </c>
    </row>
    <row r="9" spans="1:9" x14ac:dyDescent="0.2">
      <c r="A9" s="4" t="s">
        <v>6</v>
      </c>
      <c r="B9" s="4" t="s">
        <v>128</v>
      </c>
      <c r="C9" s="4" t="s">
        <v>356</v>
      </c>
      <c r="D9" s="47" t="s">
        <v>282</v>
      </c>
      <c r="E9" s="49" t="s">
        <v>396</v>
      </c>
      <c r="F9" s="4" t="s">
        <v>250</v>
      </c>
      <c r="G9" s="4" t="s">
        <v>310</v>
      </c>
      <c r="H9" s="4" t="s">
        <v>291</v>
      </c>
      <c r="I9" s="4" t="s">
        <v>150</v>
      </c>
    </row>
    <row r="10" spans="1:9" x14ac:dyDescent="0.2">
      <c r="A10" s="4" t="s">
        <v>38</v>
      </c>
      <c r="B10" s="4" t="s">
        <v>129</v>
      </c>
      <c r="C10" s="4" t="s">
        <v>357</v>
      </c>
      <c r="D10" s="47" t="s">
        <v>283</v>
      </c>
      <c r="E10" s="49" t="s">
        <v>397</v>
      </c>
      <c r="F10" s="4" t="s">
        <v>251</v>
      </c>
      <c r="G10" s="4" t="s">
        <v>311</v>
      </c>
      <c r="H10" s="4" t="s">
        <v>292</v>
      </c>
      <c r="I10" s="4" t="s">
        <v>151</v>
      </c>
    </row>
    <row r="11" spans="1:9" x14ac:dyDescent="0.2">
      <c r="A11" s="4" t="s">
        <v>7</v>
      </c>
      <c r="B11" s="4" t="s">
        <v>130</v>
      </c>
      <c r="C11" s="4" t="s">
        <v>358</v>
      </c>
      <c r="D11" s="47" t="s">
        <v>284</v>
      </c>
      <c r="E11" s="4" t="s">
        <v>212</v>
      </c>
      <c r="F11" s="4" t="s">
        <v>252</v>
      </c>
      <c r="G11" s="4" t="s">
        <v>312</v>
      </c>
      <c r="H11" s="4" t="s">
        <v>293</v>
      </c>
      <c r="I11" s="4" t="s">
        <v>152</v>
      </c>
    </row>
    <row r="12" spans="1:9" x14ac:dyDescent="0.2">
      <c r="A12" s="4" t="s">
        <v>8</v>
      </c>
      <c r="B12" s="4" t="s">
        <v>131</v>
      </c>
      <c r="C12" s="4" t="s">
        <v>359</v>
      </c>
      <c r="D12" s="47" t="s">
        <v>285</v>
      </c>
      <c r="E12" s="4" t="s">
        <v>213</v>
      </c>
      <c r="F12" s="4" t="s">
        <v>253</v>
      </c>
      <c r="G12" s="4" t="s">
        <v>313</v>
      </c>
      <c r="H12" s="4" t="s">
        <v>294</v>
      </c>
      <c r="I12" s="4" t="s">
        <v>153</v>
      </c>
    </row>
    <row r="13" spans="1:9" x14ac:dyDescent="0.2">
      <c r="A13" s="4" t="s">
        <v>9</v>
      </c>
      <c r="B13" s="4" t="s">
        <v>132</v>
      </c>
      <c r="C13" s="4" t="s">
        <v>360</v>
      </c>
      <c r="D13" s="47" t="s">
        <v>286</v>
      </c>
      <c r="E13" s="4" t="s">
        <v>214</v>
      </c>
      <c r="F13" s="4" t="s">
        <v>254</v>
      </c>
      <c r="G13" s="4" t="s">
        <v>314</v>
      </c>
      <c r="H13" s="4" t="s">
        <v>295</v>
      </c>
      <c r="I13" s="4" t="s">
        <v>154</v>
      </c>
    </row>
    <row r="14" spans="1:9" x14ac:dyDescent="0.2">
      <c r="A14" s="4" t="s">
        <v>10</v>
      </c>
      <c r="B14" s="4" t="s">
        <v>129</v>
      </c>
      <c r="C14" s="4" t="s">
        <v>356</v>
      </c>
      <c r="D14" s="47" t="s">
        <v>281</v>
      </c>
      <c r="E14" s="4" t="s">
        <v>211</v>
      </c>
      <c r="F14" s="4" t="s">
        <v>386</v>
      </c>
      <c r="G14" s="4" t="s">
        <v>310</v>
      </c>
      <c r="H14" s="4" t="s">
        <v>296</v>
      </c>
      <c r="I14" s="4" t="s">
        <v>151</v>
      </c>
    </row>
    <row r="15" spans="1:9" x14ac:dyDescent="0.2">
      <c r="A15" s="4" t="s">
        <v>12</v>
      </c>
      <c r="B15" s="4" t="s">
        <v>128</v>
      </c>
      <c r="C15" s="4" t="s">
        <v>360</v>
      </c>
      <c r="D15" s="47" t="s">
        <v>287</v>
      </c>
      <c r="E15" s="4" t="s">
        <v>210</v>
      </c>
      <c r="F15" s="4" t="s">
        <v>255</v>
      </c>
      <c r="G15" s="4" t="s">
        <v>315</v>
      </c>
      <c r="H15" s="4" t="s">
        <v>292</v>
      </c>
      <c r="I15" s="4" t="s">
        <v>150</v>
      </c>
    </row>
    <row r="16" spans="1:9" x14ac:dyDescent="0.2">
      <c r="A16" s="4" t="s">
        <v>13</v>
      </c>
      <c r="B16" s="4" t="s">
        <v>384</v>
      </c>
      <c r="C16" s="4" t="s">
        <v>361</v>
      </c>
      <c r="D16" s="47" t="s">
        <v>288</v>
      </c>
      <c r="E16" s="4" t="s">
        <v>215</v>
      </c>
      <c r="F16" s="4" t="s">
        <v>256</v>
      </c>
      <c r="G16" s="4" t="s">
        <v>316</v>
      </c>
      <c r="H16" s="4" t="s">
        <v>297</v>
      </c>
      <c r="I16" s="4" t="s">
        <v>155</v>
      </c>
    </row>
    <row r="17" spans="1:9" x14ac:dyDescent="0.2">
      <c r="A17" s="4" t="s">
        <v>35</v>
      </c>
      <c r="B17" s="4" t="s">
        <v>133</v>
      </c>
      <c r="C17" s="4" t="s">
        <v>355</v>
      </c>
      <c r="D17" s="47" t="s">
        <v>284</v>
      </c>
      <c r="E17" s="4" t="s">
        <v>216</v>
      </c>
      <c r="F17" s="4" t="s">
        <v>257</v>
      </c>
      <c r="G17" s="4" t="s">
        <v>317</v>
      </c>
      <c r="H17" s="4" t="s">
        <v>290</v>
      </c>
      <c r="I17" s="4" t="s">
        <v>156</v>
      </c>
    </row>
    <row r="18" spans="1:9" x14ac:dyDescent="0.2">
      <c r="A18" s="4" t="s">
        <v>14</v>
      </c>
      <c r="B18" s="4" t="s">
        <v>134</v>
      </c>
      <c r="C18" s="4" t="s">
        <v>362</v>
      </c>
      <c r="D18" s="47" t="s">
        <v>289</v>
      </c>
      <c r="E18" s="4" t="s">
        <v>217</v>
      </c>
      <c r="F18" s="4" t="s">
        <v>258</v>
      </c>
      <c r="G18" s="4" t="s">
        <v>318</v>
      </c>
      <c r="H18" s="4" t="s">
        <v>298</v>
      </c>
      <c r="I18" s="4" t="s">
        <v>157</v>
      </c>
    </row>
    <row r="19" spans="1:9" ht="15.75" x14ac:dyDescent="0.25">
      <c r="A19" s="3" t="s">
        <v>15</v>
      </c>
      <c r="B19" s="3"/>
    </row>
    <row r="20" spans="1:9" x14ac:dyDescent="0.2">
      <c r="B20" s="9" t="s">
        <v>16</v>
      </c>
      <c r="C20" s="9" t="s">
        <v>17</v>
      </c>
      <c r="D20" s="9" t="s">
        <v>18</v>
      </c>
      <c r="E20" s="9" t="s">
        <v>19</v>
      </c>
      <c r="F20" s="9" t="s">
        <v>20</v>
      </c>
      <c r="G20" s="9" t="s">
        <v>21</v>
      </c>
      <c r="H20" s="9" t="s">
        <v>22</v>
      </c>
      <c r="I20" s="9" t="s">
        <v>23</v>
      </c>
    </row>
    <row r="21" spans="1:9" x14ac:dyDescent="0.2">
      <c r="A21" s="7" t="s">
        <v>24</v>
      </c>
      <c r="B21" s="15">
        <v>8</v>
      </c>
      <c r="C21" s="15">
        <v>7</v>
      </c>
      <c r="D21" s="15">
        <v>6</v>
      </c>
      <c r="E21" s="15">
        <v>5</v>
      </c>
      <c r="F21" s="15">
        <v>4</v>
      </c>
      <c r="G21" s="15">
        <v>3</v>
      </c>
      <c r="H21" s="15">
        <v>2</v>
      </c>
      <c r="I21" s="15">
        <v>1</v>
      </c>
    </row>
    <row r="22" spans="1:9" x14ac:dyDescent="0.2">
      <c r="A22" s="7" t="s">
        <v>25</v>
      </c>
      <c r="B22" s="9">
        <v>8</v>
      </c>
      <c r="C22" s="9">
        <v>7</v>
      </c>
      <c r="D22" s="9">
        <v>6</v>
      </c>
      <c r="E22" s="9">
        <v>5</v>
      </c>
      <c r="F22" s="9">
        <v>4</v>
      </c>
      <c r="G22" s="9">
        <v>3</v>
      </c>
      <c r="H22" s="9">
        <v>2</v>
      </c>
      <c r="I22" s="9">
        <v>1</v>
      </c>
    </row>
    <row r="25" spans="1:9" x14ac:dyDescent="0.2">
      <c r="F25" s="27"/>
      <c r="G25" s="28"/>
    </row>
    <row r="26" spans="1:9" x14ac:dyDescent="0.2">
      <c r="F26" s="27"/>
      <c r="G26" s="28"/>
    </row>
    <row r="27" spans="1:9" x14ac:dyDescent="0.2">
      <c r="E27" s="5"/>
      <c r="F27" s="27"/>
      <c r="G27" s="28"/>
    </row>
    <row r="28" spans="1:9" x14ac:dyDescent="0.2">
      <c r="E28" s="5"/>
      <c r="F28" s="27"/>
      <c r="G28" s="28"/>
    </row>
    <row r="29" spans="1:9" x14ac:dyDescent="0.2">
      <c r="E29" s="5"/>
      <c r="F29" s="27"/>
      <c r="G29" s="28"/>
    </row>
    <row r="30" spans="1:9" x14ac:dyDescent="0.2">
      <c r="F30" s="27"/>
      <c r="G30" s="28"/>
    </row>
    <row r="31" spans="1:9" x14ac:dyDescent="0.2">
      <c r="F31" s="27"/>
      <c r="G31" s="28"/>
    </row>
    <row r="32" spans="1:9" x14ac:dyDescent="0.2">
      <c r="F32" s="27"/>
      <c r="G32" s="28"/>
    </row>
  </sheetData>
  <pageMargins left="0.78740157480314965" right="0.78740157480314965" top="0.78740157480314965" bottom="0.78740157480314965" header="0" footer="0"/>
  <pageSetup paperSize="9" scale="67" orientation="landscape" horizontalDpi="360" verticalDpi="36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I34"/>
  <sheetViews>
    <sheetView zoomScale="75" workbookViewId="0">
      <selection activeCell="C15" sqref="C15"/>
    </sheetView>
  </sheetViews>
  <sheetFormatPr defaultRowHeight="12.75" x14ac:dyDescent="0.2"/>
  <cols>
    <col min="1" max="1" width="21.5703125" customWidth="1"/>
    <col min="2" max="2" width="19" bestFit="1" customWidth="1"/>
    <col min="3" max="3" width="22.42578125" bestFit="1" customWidth="1"/>
    <col min="4" max="4" width="27.5703125" customWidth="1"/>
    <col min="5" max="5" width="27.140625" customWidth="1"/>
    <col min="6" max="6" width="19.85546875" customWidth="1"/>
    <col min="7" max="7" width="17.7109375" bestFit="1" customWidth="1"/>
    <col min="8" max="8" width="21.7109375" bestFit="1" customWidth="1"/>
    <col min="9" max="9" width="21.5703125" bestFit="1" customWidth="1"/>
  </cols>
  <sheetData>
    <row r="1" spans="1:9" ht="23.25" x14ac:dyDescent="0.35">
      <c r="D1" s="13" t="s">
        <v>44</v>
      </c>
      <c r="E1" s="6"/>
    </row>
    <row r="2" spans="1:9" ht="20.25" x14ac:dyDescent="0.3">
      <c r="D2" s="14" t="s">
        <v>43</v>
      </c>
    </row>
    <row r="3" spans="1:9" ht="15.75" x14ac:dyDescent="0.25">
      <c r="A3" s="3" t="s">
        <v>0</v>
      </c>
      <c r="B3" s="3"/>
    </row>
    <row r="4" spans="1:9" x14ac:dyDescent="0.2">
      <c r="A4" s="4" t="s">
        <v>1</v>
      </c>
      <c r="B4" s="29" t="s">
        <v>56</v>
      </c>
      <c r="C4" s="29" t="s">
        <v>47</v>
      </c>
      <c r="D4" s="29" t="s">
        <v>57</v>
      </c>
      <c r="E4" s="29" t="s">
        <v>49</v>
      </c>
      <c r="F4" s="29" t="s">
        <v>71</v>
      </c>
      <c r="G4" s="29" t="s">
        <v>51</v>
      </c>
      <c r="H4" s="29" t="s">
        <v>59</v>
      </c>
      <c r="I4" s="29" t="s">
        <v>52</v>
      </c>
    </row>
    <row r="5" spans="1:9" x14ac:dyDescent="0.2">
      <c r="A5" s="4" t="s">
        <v>2</v>
      </c>
      <c r="B5" s="29" t="s">
        <v>56</v>
      </c>
      <c r="C5" s="29" t="s">
        <v>67</v>
      </c>
      <c r="D5" s="29" t="s">
        <v>57</v>
      </c>
      <c r="E5" s="29" t="s">
        <v>68</v>
      </c>
      <c r="F5" s="29" t="s">
        <v>58</v>
      </c>
      <c r="G5" s="29" t="s">
        <v>69</v>
      </c>
      <c r="H5" s="29" t="s">
        <v>66</v>
      </c>
      <c r="I5" s="29" t="s">
        <v>65</v>
      </c>
    </row>
    <row r="6" spans="1:9" x14ac:dyDescent="0.2">
      <c r="A6" s="4" t="s">
        <v>3</v>
      </c>
      <c r="B6" s="11" t="s">
        <v>41</v>
      </c>
      <c r="C6" s="11" t="s">
        <v>41</v>
      </c>
      <c r="D6" s="11" t="s">
        <v>41</v>
      </c>
      <c r="E6" s="11" t="s">
        <v>41</v>
      </c>
      <c r="F6" s="11" t="s">
        <v>41</v>
      </c>
      <c r="G6" s="11" t="s">
        <v>41</v>
      </c>
      <c r="H6" s="11" t="str">
        <f>G6</f>
        <v>U16 Boys</v>
      </c>
      <c r="I6" s="11" t="s">
        <v>41</v>
      </c>
    </row>
    <row r="7" spans="1:9" s="35" customFormat="1" x14ac:dyDescent="0.2">
      <c r="A7" s="36" t="s">
        <v>4</v>
      </c>
      <c r="B7" s="9">
        <v>5</v>
      </c>
      <c r="C7" s="4">
        <v>15</v>
      </c>
      <c r="D7" s="43">
        <v>19</v>
      </c>
      <c r="E7" s="4">
        <v>26</v>
      </c>
      <c r="F7" s="4">
        <v>31</v>
      </c>
      <c r="G7" s="4">
        <v>41</v>
      </c>
      <c r="H7" s="4">
        <v>45</v>
      </c>
      <c r="I7" s="4">
        <v>47</v>
      </c>
    </row>
    <row r="8" spans="1:9" x14ac:dyDescent="0.2">
      <c r="A8" s="26" t="s">
        <v>5</v>
      </c>
      <c r="B8" s="4" t="s">
        <v>389</v>
      </c>
      <c r="C8" s="4" t="s">
        <v>201</v>
      </c>
      <c r="D8" s="43" t="s">
        <v>97</v>
      </c>
      <c r="E8" s="4" t="s">
        <v>238</v>
      </c>
      <c r="F8" s="44" t="s">
        <v>108</v>
      </c>
      <c r="G8" s="4" t="s">
        <v>270</v>
      </c>
      <c r="H8" s="4" t="s">
        <v>158</v>
      </c>
      <c r="I8" s="4" t="s">
        <v>85</v>
      </c>
    </row>
    <row r="9" spans="1:9" x14ac:dyDescent="0.2">
      <c r="A9" s="4" t="s">
        <v>6</v>
      </c>
      <c r="B9" s="4" t="s">
        <v>390</v>
      </c>
      <c r="C9" s="4" t="s">
        <v>202</v>
      </c>
      <c r="D9" s="43" t="s">
        <v>98</v>
      </c>
      <c r="E9" s="4" t="s">
        <v>239</v>
      </c>
      <c r="F9" s="45" t="s">
        <v>109</v>
      </c>
      <c r="G9" s="4" t="s">
        <v>271</v>
      </c>
      <c r="H9" s="4" t="s">
        <v>159</v>
      </c>
      <c r="I9" s="4" t="s">
        <v>86</v>
      </c>
    </row>
    <row r="10" spans="1:9" x14ac:dyDescent="0.2">
      <c r="A10" s="4" t="s">
        <v>40</v>
      </c>
      <c r="B10" s="4" t="s">
        <v>121</v>
      </c>
      <c r="C10" s="4" t="s">
        <v>393</v>
      </c>
      <c r="D10" s="43" t="s">
        <v>99</v>
      </c>
      <c r="E10" s="4" t="s">
        <v>240</v>
      </c>
      <c r="F10" s="45" t="s">
        <v>110</v>
      </c>
      <c r="G10" s="4" t="s">
        <v>272</v>
      </c>
      <c r="H10" s="4" t="s">
        <v>160</v>
      </c>
      <c r="I10" s="4" t="s">
        <v>87</v>
      </c>
    </row>
    <row r="11" spans="1:9" x14ac:dyDescent="0.2">
      <c r="A11" s="4" t="s">
        <v>7</v>
      </c>
      <c r="B11" s="4" t="s">
        <v>122</v>
      </c>
      <c r="C11" s="4" t="s">
        <v>203</v>
      </c>
      <c r="D11" s="43" t="s">
        <v>100</v>
      </c>
      <c r="E11" s="4" t="s">
        <v>241</v>
      </c>
      <c r="F11" s="45" t="s">
        <v>111</v>
      </c>
      <c r="G11" s="4" t="s">
        <v>273</v>
      </c>
      <c r="H11" s="4" t="s">
        <v>161</v>
      </c>
      <c r="I11" s="4" t="s">
        <v>88</v>
      </c>
    </row>
    <row r="12" spans="1:9" x14ac:dyDescent="0.2">
      <c r="A12" s="4" t="s">
        <v>8</v>
      </c>
      <c r="B12" s="4" t="s">
        <v>123</v>
      </c>
      <c r="C12" s="4" t="s">
        <v>394</v>
      </c>
      <c r="D12" s="43" t="s">
        <v>101</v>
      </c>
      <c r="E12" s="4" t="s">
        <v>242</v>
      </c>
      <c r="F12" s="45" t="s">
        <v>112</v>
      </c>
      <c r="G12" s="4" t="s">
        <v>274</v>
      </c>
      <c r="H12" s="4" t="s">
        <v>162</v>
      </c>
      <c r="I12" s="4" t="s">
        <v>89</v>
      </c>
    </row>
    <row r="13" spans="1:9" x14ac:dyDescent="0.2">
      <c r="A13" s="4" t="s">
        <v>9</v>
      </c>
      <c r="B13" s="4" t="s">
        <v>124</v>
      </c>
      <c r="C13" s="4" t="s">
        <v>204</v>
      </c>
      <c r="D13" s="43" t="s">
        <v>102</v>
      </c>
      <c r="E13" s="4" t="s">
        <v>243</v>
      </c>
      <c r="F13" s="45" t="s">
        <v>113</v>
      </c>
      <c r="G13" s="4" t="s">
        <v>275</v>
      </c>
      <c r="H13" s="4" t="s">
        <v>163</v>
      </c>
      <c r="I13" s="4" t="s">
        <v>90</v>
      </c>
    </row>
    <row r="14" spans="1:9" x14ac:dyDescent="0.2">
      <c r="A14" s="4" t="s">
        <v>10</v>
      </c>
      <c r="B14" s="4" t="s">
        <v>391</v>
      </c>
      <c r="C14" s="4" t="s">
        <v>201</v>
      </c>
      <c r="D14" s="43" t="s">
        <v>103</v>
      </c>
      <c r="E14" s="4" t="s">
        <v>244</v>
      </c>
      <c r="F14" s="46" t="s">
        <v>114</v>
      </c>
      <c r="G14" s="4" t="s">
        <v>270</v>
      </c>
      <c r="H14" s="4" t="s">
        <v>164</v>
      </c>
      <c r="I14" s="4" t="s">
        <v>91</v>
      </c>
    </row>
    <row r="15" spans="1:9" x14ac:dyDescent="0.2">
      <c r="A15" s="4" t="s">
        <v>11</v>
      </c>
      <c r="B15" s="4" t="s">
        <v>124</v>
      </c>
      <c r="C15" s="4" t="s">
        <v>202</v>
      </c>
      <c r="D15" s="43" t="s">
        <v>99</v>
      </c>
      <c r="E15" s="4" t="s">
        <v>245</v>
      </c>
      <c r="F15" s="46" t="s">
        <v>109</v>
      </c>
      <c r="G15" s="4" t="s">
        <v>276</v>
      </c>
      <c r="H15" s="4" t="s">
        <v>165</v>
      </c>
      <c r="I15" s="4" t="s">
        <v>90</v>
      </c>
    </row>
    <row r="16" spans="1:9" x14ac:dyDescent="0.2">
      <c r="A16" s="4" t="s">
        <v>12</v>
      </c>
      <c r="B16" s="4" t="s">
        <v>121</v>
      </c>
      <c r="C16" s="4" t="s">
        <v>205</v>
      </c>
      <c r="D16" s="43" t="s">
        <v>98</v>
      </c>
      <c r="E16" s="4" t="s">
        <v>246</v>
      </c>
      <c r="F16" s="46" t="s">
        <v>115</v>
      </c>
      <c r="G16" s="4" t="s">
        <v>271</v>
      </c>
      <c r="H16" s="4" t="s">
        <v>166</v>
      </c>
      <c r="I16" s="4" t="s">
        <v>92</v>
      </c>
    </row>
    <row r="17" spans="1:9" x14ac:dyDescent="0.2">
      <c r="A17" s="4" t="s">
        <v>13</v>
      </c>
      <c r="B17" s="4" t="s">
        <v>125</v>
      </c>
      <c r="C17" s="4" t="s">
        <v>206</v>
      </c>
      <c r="D17" s="43" t="s">
        <v>104</v>
      </c>
      <c r="E17" s="4" t="s">
        <v>243</v>
      </c>
      <c r="F17" s="46" t="s">
        <v>116</v>
      </c>
      <c r="G17" s="4" t="s">
        <v>278</v>
      </c>
      <c r="H17" s="4" t="s">
        <v>167</v>
      </c>
      <c r="I17" s="4" t="s">
        <v>93</v>
      </c>
    </row>
    <row r="18" spans="1:9" x14ac:dyDescent="0.2">
      <c r="A18" s="4" t="s">
        <v>35</v>
      </c>
      <c r="B18" s="4" t="s">
        <v>126</v>
      </c>
      <c r="C18" s="4" t="s">
        <v>207</v>
      </c>
      <c r="D18" s="43" t="s">
        <v>105</v>
      </c>
      <c r="E18" s="4" t="s">
        <v>247</v>
      </c>
      <c r="F18" s="46" t="s">
        <v>117</v>
      </c>
      <c r="G18" s="4" t="s">
        <v>279</v>
      </c>
      <c r="H18" s="4" t="s">
        <v>168</v>
      </c>
      <c r="I18" s="4" t="s">
        <v>94</v>
      </c>
    </row>
    <row r="19" spans="1:9" x14ac:dyDescent="0.2">
      <c r="A19" s="4" t="s">
        <v>14</v>
      </c>
      <c r="B19" s="4" t="s">
        <v>120</v>
      </c>
      <c r="C19" s="4" t="s">
        <v>208</v>
      </c>
      <c r="D19" s="43" t="s">
        <v>106</v>
      </c>
      <c r="E19" s="4" t="s">
        <v>248</v>
      </c>
      <c r="F19" s="46" t="s">
        <v>118</v>
      </c>
      <c r="G19" s="4" t="s">
        <v>277</v>
      </c>
      <c r="H19" s="4" t="s">
        <v>169</v>
      </c>
      <c r="I19" s="4" t="s">
        <v>95</v>
      </c>
    </row>
    <row r="20" spans="1:9" x14ac:dyDescent="0.2">
      <c r="A20" s="4" t="s">
        <v>39</v>
      </c>
      <c r="B20" s="4"/>
      <c r="C20" s="4" t="s">
        <v>209</v>
      </c>
      <c r="D20" s="43" t="s">
        <v>107</v>
      </c>
      <c r="E20" s="4" t="s">
        <v>249</v>
      </c>
      <c r="F20" s="46" t="s">
        <v>119</v>
      </c>
      <c r="G20" s="4" t="s">
        <v>280</v>
      </c>
      <c r="H20" s="4" t="s">
        <v>170</v>
      </c>
      <c r="I20" s="4" t="s">
        <v>96</v>
      </c>
    </row>
    <row r="21" spans="1:9" ht="15.75" x14ac:dyDescent="0.25">
      <c r="A21" s="3" t="s">
        <v>15</v>
      </c>
      <c r="B21" s="3"/>
    </row>
    <row r="22" spans="1:9" x14ac:dyDescent="0.2">
      <c r="B22" s="9" t="s">
        <v>16</v>
      </c>
      <c r="C22" s="9" t="s">
        <v>17</v>
      </c>
      <c r="D22" s="9" t="s">
        <v>18</v>
      </c>
      <c r="E22" s="9" t="s">
        <v>19</v>
      </c>
      <c r="F22" s="9" t="s">
        <v>20</v>
      </c>
      <c r="G22" s="9" t="s">
        <v>21</v>
      </c>
      <c r="H22" s="9" t="s">
        <v>22</v>
      </c>
      <c r="I22" s="9" t="s">
        <v>23</v>
      </c>
    </row>
    <row r="23" spans="1:9" x14ac:dyDescent="0.2">
      <c r="A23" s="7" t="s">
        <v>24</v>
      </c>
      <c r="B23" s="15">
        <v>8</v>
      </c>
      <c r="C23" s="15">
        <v>7</v>
      </c>
      <c r="D23" s="15">
        <v>6</v>
      </c>
      <c r="E23" s="15">
        <v>5</v>
      </c>
      <c r="F23" s="15">
        <v>4</v>
      </c>
      <c r="G23" s="15">
        <v>3</v>
      </c>
      <c r="H23" s="15">
        <v>2</v>
      </c>
      <c r="I23" s="15">
        <v>1</v>
      </c>
    </row>
    <row r="24" spans="1:9" x14ac:dyDescent="0.2">
      <c r="A24" s="7" t="s">
        <v>25</v>
      </c>
      <c r="B24" s="9">
        <v>8</v>
      </c>
      <c r="C24" s="9">
        <v>7</v>
      </c>
      <c r="D24" s="9">
        <v>6</v>
      </c>
      <c r="E24" s="9">
        <v>5</v>
      </c>
      <c r="F24" s="9">
        <v>4</v>
      </c>
      <c r="G24" s="9">
        <v>3</v>
      </c>
      <c r="H24" s="9">
        <v>2</v>
      </c>
      <c r="I24" s="9">
        <v>1</v>
      </c>
    </row>
    <row r="27" spans="1:9" x14ac:dyDescent="0.2">
      <c r="D27" s="27"/>
      <c r="E27" s="28"/>
    </row>
    <row r="28" spans="1:9" x14ac:dyDescent="0.2">
      <c r="D28" s="27"/>
      <c r="E28" s="28"/>
    </row>
    <row r="29" spans="1:9" x14ac:dyDescent="0.2">
      <c r="D29" s="27"/>
      <c r="E29" s="28"/>
    </row>
    <row r="30" spans="1:9" x14ac:dyDescent="0.2">
      <c r="D30" s="27"/>
      <c r="E30" s="28"/>
    </row>
    <row r="31" spans="1:9" x14ac:dyDescent="0.2">
      <c r="D31" s="27"/>
      <c r="E31" s="28"/>
    </row>
    <row r="32" spans="1:9" x14ac:dyDescent="0.2">
      <c r="D32" s="27"/>
      <c r="E32" s="28"/>
    </row>
    <row r="33" spans="4:5" x14ac:dyDescent="0.2">
      <c r="D33" s="27"/>
      <c r="E33" s="28"/>
    </row>
    <row r="34" spans="4:5" x14ac:dyDescent="0.2">
      <c r="D34" s="27"/>
      <c r="E34" s="28"/>
    </row>
  </sheetData>
  <pageMargins left="0.78740157480314965" right="0.78740157480314965" top="0.78740157480314965" bottom="0.78740157480314965" header="0" footer="0"/>
  <pageSetup paperSize="9" scale="65" orientation="landscape" horizontalDpi="360" verticalDpi="36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I33"/>
  <sheetViews>
    <sheetView zoomScale="75" workbookViewId="0">
      <selection activeCell="D32" sqref="D32"/>
    </sheetView>
  </sheetViews>
  <sheetFormatPr defaultRowHeight="12.75" x14ac:dyDescent="0.2"/>
  <cols>
    <col min="1" max="1" width="21.5703125" customWidth="1"/>
    <col min="2" max="2" width="15.7109375" customWidth="1"/>
    <col min="3" max="3" width="16.28515625" bestFit="1" customWidth="1"/>
    <col min="4" max="4" width="21.85546875" customWidth="1"/>
    <col min="5" max="5" width="17.85546875" bestFit="1" customWidth="1"/>
    <col min="6" max="6" width="20.42578125" bestFit="1" customWidth="1"/>
    <col min="7" max="7" width="18.5703125" bestFit="1" customWidth="1"/>
    <col min="8" max="8" width="17.42578125" bestFit="1" customWidth="1"/>
    <col min="9" max="9" width="22.7109375" customWidth="1"/>
    <col min="10" max="10" width="26" bestFit="1" customWidth="1"/>
  </cols>
  <sheetData>
    <row r="1" spans="1:9" ht="23.25" x14ac:dyDescent="0.35">
      <c r="D1" s="13" t="s">
        <v>44</v>
      </c>
      <c r="E1" s="6"/>
    </row>
    <row r="2" spans="1:9" ht="20.25" x14ac:dyDescent="0.3">
      <c r="D2" s="14" t="s">
        <v>43</v>
      </c>
    </row>
    <row r="3" spans="1:9" ht="15.75" x14ac:dyDescent="0.25">
      <c r="A3" s="3" t="s">
        <v>0</v>
      </c>
      <c r="B3" s="3"/>
    </row>
    <row r="4" spans="1:9" x14ac:dyDescent="0.2">
      <c r="A4" s="4" t="s">
        <v>1</v>
      </c>
      <c r="B4" s="29" t="s">
        <v>56</v>
      </c>
      <c r="C4" s="29" t="s">
        <v>49</v>
      </c>
      <c r="D4" s="29" t="s">
        <v>60</v>
      </c>
      <c r="E4" s="29" t="s">
        <v>61</v>
      </c>
      <c r="F4" s="29" t="s">
        <v>62</v>
      </c>
      <c r="G4" s="29" t="s">
        <v>55</v>
      </c>
      <c r="H4" s="29" t="s">
        <v>63</v>
      </c>
      <c r="I4" s="29" t="s">
        <v>64</v>
      </c>
    </row>
    <row r="5" spans="1:9" x14ac:dyDescent="0.2">
      <c r="A5" s="4" t="s">
        <v>2</v>
      </c>
      <c r="B5" s="29" t="s">
        <v>56</v>
      </c>
      <c r="C5" s="29" t="s">
        <v>68</v>
      </c>
      <c r="D5" s="29" t="s">
        <v>58</v>
      </c>
      <c r="E5" s="29" t="s">
        <v>66</v>
      </c>
      <c r="F5" s="29" t="s">
        <v>62</v>
      </c>
      <c r="G5" s="29" t="s">
        <v>65</v>
      </c>
      <c r="H5" s="29" t="s">
        <v>63</v>
      </c>
      <c r="I5" s="29" t="s">
        <v>70</v>
      </c>
    </row>
    <row r="6" spans="1:9" x14ac:dyDescent="0.2">
      <c r="A6" s="4" t="s">
        <v>3</v>
      </c>
      <c r="B6" s="11" t="s">
        <v>37</v>
      </c>
      <c r="C6" s="11" t="s">
        <v>37</v>
      </c>
      <c r="D6" s="11" t="s">
        <v>37</v>
      </c>
      <c r="E6" s="11" t="s">
        <v>37</v>
      </c>
      <c r="F6" s="11" t="s">
        <v>37</v>
      </c>
      <c r="G6" s="11" t="s">
        <v>37</v>
      </c>
      <c r="H6" s="11" t="s">
        <v>37</v>
      </c>
      <c r="I6" s="11" t="s">
        <v>37</v>
      </c>
    </row>
    <row r="7" spans="1:9" s="25" customFormat="1" x14ac:dyDescent="0.2">
      <c r="A7" s="30" t="s">
        <v>4</v>
      </c>
      <c r="B7" s="9">
        <v>5</v>
      </c>
      <c r="C7" s="4">
        <v>26</v>
      </c>
      <c r="D7" s="4">
        <v>31</v>
      </c>
      <c r="E7" s="4">
        <v>45</v>
      </c>
      <c r="F7" s="4">
        <v>46</v>
      </c>
      <c r="G7" s="4">
        <v>47</v>
      </c>
      <c r="H7" s="30">
        <v>54</v>
      </c>
      <c r="I7" s="4">
        <v>56</v>
      </c>
    </row>
    <row r="8" spans="1:9" x14ac:dyDescent="0.2">
      <c r="A8" s="26" t="s">
        <v>5</v>
      </c>
      <c r="B8" s="4" t="s">
        <v>135</v>
      </c>
      <c r="C8" s="4" t="s">
        <v>230</v>
      </c>
      <c r="D8" s="4" t="s">
        <v>345</v>
      </c>
      <c r="E8" s="4" t="s">
        <v>319</v>
      </c>
      <c r="F8" s="4" t="s">
        <v>142</v>
      </c>
      <c r="G8" s="4" t="s">
        <v>299</v>
      </c>
      <c r="H8" s="4" t="s">
        <v>338</v>
      </c>
      <c r="I8" s="4" t="s">
        <v>188</v>
      </c>
    </row>
    <row r="9" spans="1:9" x14ac:dyDescent="0.2">
      <c r="A9" s="4" t="s">
        <v>6</v>
      </c>
      <c r="B9" s="4" t="s">
        <v>136</v>
      </c>
      <c r="C9" s="4" t="s">
        <v>231</v>
      </c>
      <c r="D9" s="4" t="s">
        <v>346</v>
      </c>
      <c r="E9" s="4" t="s">
        <v>320</v>
      </c>
      <c r="F9" s="4" t="s">
        <v>143</v>
      </c>
      <c r="G9" s="4" t="s">
        <v>300</v>
      </c>
      <c r="H9" s="4" t="s">
        <v>339</v>
      </c>
      <c r="I9" s="4" t="s">
        <v>183</v>
      </c>
    </row>
    <row r="10" spans="1:9" x14ac:dyDescent="0.2">
      <c r="A10" s="4" t="s">
        <v>38</v>
      </c>
      <c r="B10" s="4" t="s">
        <v>137</v>
      </c>
      <c r="C10" s="4" t="s">
        <v>232</v>
      </c>
      <c r="D10" s="4" t="s">
        <v>347</v>
      </c>
      <c r="E10" s="4" t="s">
        <v>321</v>
      </c>
      <c r="F10" s="4" t="s">
        <v>383</v>
      </c>
      <c r="G10" s="4" t="s">
        <v>301</v>
      </c>
      <c r="H10" s="4" t="s">
        <v>340</v>
      </c>
      <c r="I10" s="4" t="s">
        <v>184</v>
      </c>
    </row>
    <row r="11" spans="1:9" x14ac:dyDescent="0.2">
      <c r="A11" s="4" t="s">
        <v>7</v>
      </c>
      <c r="B11" s="4" t="s">
        <v>138</v>
      </c>
      <c r="C11" s="49" t="s">
        <v>398</v>
      </c>
      <c r="D11" s="4" t="s">
        <v>348</v>
      </c>
      <c r="E11" s="4" t="s">
        <v>322</v>
      </c>
      <c r="F11" s="4" t="s">
        <v>144</v>
      </c>
      <c r="G11" s="4" t="s">
        <v>302</v>
      </c>
      <c r="H11" s="4" t="s">
        <v>341</v>
      </c>
      <c r="I11" s="4" t="s">
        <v>185</v>
      </c>
    </row>
    <row r="12" spans="1:9" x14ac:dyDescent="0.2">
      <c r="A12" s="4" t="s">
        <v>8</v>
      </c>
      <c r="B12" s="4" t="s">
        <v>387</v>
      </c>
      <c r="C12" s="49" t="s">
        <v>399</v>
      </c>
      <c r="D12" s="4" t="s">
        <v>349</v>
      </c>
      <c r="E12" s="4" t="s">
        <v>323</v>
      </c>
      <c r="F12" s="4" t="s">
        <v>145</v>
      </c>
      <c r="G12" s="4" t="s">
        <v>303</v>
      </c>
      <c r="H12" s="4" t="s">
        <v>342</v>
      </c>
      <c r="I12" s="4" t="s">
        <v>186</v>
      </c>
    </row>
    <row r="13" spans="1:9" x14ac:dyDescent="0.2">
      <c r="A13" s="4" t="s">
        <v>9</v>
      </c>
      <c r="B13" s="4" t="s">
        <v>139</v>
      </c>
      <c r="C13" s="4" t="s">
        <v>233</v>
      </c>
      <c r="D13" s="4" t="s">
        <v>350</v>
      </c>
      <c r="E13" s="4" t="s">
        <v>324</v>
      </c>
      <c r="F13" s="4" t="s">
        <v>146</v>
      </c>
      <c r="G13" s="4" t="s">
        <v>304</v>
      </c>
      <c r="H13" s="4" t="s">
        <v>343</v>
      </c>
      <c r="I13" s="4" t="s">
        <v>187</v>
      </c>
    </row>
    <row r="14" spans="1:9" x14ac:dyDescent="0.2">
      <c r="A14" s="4" t="s">
        <v>10</v>
      </c>
      <c r="B14" s="4" t="s">
        <v>137</v>
      </c>
      <c r="C14" s="4" t="s">
        <v>234</v>
      </c>
      <c r="D14" s="4" t="s">
        <v>349</v>
      </c>
      <c r="E14" s="4" t="s">
        <v>319</v>
      </c>
      <c r="F14" s="4" t="s">
        <v>146</v>
      </c>
      <c r="G14" s="4" t="s">
        <v>300</v>
      </c>
      <c r="H14" s="4" t="s">
        <v>338</v>
      </c>
      <c r="I14" s="4" t="s">
        <v>188</v>
      </c>
    </row>
    <row r="15" spans="1:9" x14ac:dyDescent="0.2">
      <c r="A15" s="4" t="s">
        <v>11</v>
      </c>
      <c r="B15" s="4" t="s">
        <v>138</v>
      </c>
      <c r="C15" s="4" t="s">
        <v>235</v>
      </c>
      <c r="D15" s="4" t="s">
        <v>351</v>
      </c>
      <c r="E15" s="4" t="s">
        <v>325</v>
      </c>
      <c r="F15" s="4" t="s">
        <v>147</v>
      </c>
      <c r="G15" s="4" t="s">
        <v>305</v>
      </c>
      <c r="H15" s="4" t="s">
        <v>344</v>
      </c>
      <c r="I15" s="4" t="s">
        <v>187</v>
      </c>
    </row>
    <row r="16" spans="1:9" x14ac:dyDescent="0.2">
      <c r="A16" s="4" t="s">
        <v>12</v>
      </c>
      <c r="B16" s="4" t="s">
        <v>140</v>
      </c>
      <c r="C16" s="4" t="s">
        <v>233</v>
      </c>
      <c r="D16" s="4" t="s">
        <v>352</v>
      </c>
      <c r="E16" s="4" t="s">
        <v>326</v>
      </c>
      <c r="F16" s="4" t="s">
        <v>143</v>
      </c>
      <c r="G16" s="4" t="s">
        <v>304</v>
      </c>
      <c r="H16" s="4" t="s">
        <v>340</v>
      </c>
      <c r="I16" s="4" t="s">
        <v>184</v>
      </c>
    </row>
    <row r="17" spans="1:9" x14ac:dyDescent="0.2">
      <c r="A17" s="4" t="s">
        <v>13</v>
      </c>
      <c r="B17" s="4" t="s">
        <v>135</v>
      </c>
      <c r="C17" s="4" t="s">
        <v>236</v>
      </c>
      <c r="D17" s="4" t="s">
        <v>353</v>
      </c>
      <c r="E17" s="4" t="s">
        <v>327</v>
      </c>
      <c r="F17" s="4" t="s">
        <v>144</v>
      </c>
      <c r="G17" s="4" t="s">
        <v>306</v>
      </c>
      <c r="H17" s="4" t="s">
        <v>343</v>
      </c>
      <c r="I17" s="4" t="s">
        <v>189</v>
      </c>
    </row>
    <row r="18" spans="1:9" x14ac:dyDescent="0.2">
      <c r="A18" s="4" t="s">
        <v>35</v>
      </c>
      <c r="B18" s="4" t="s">
        <v>141</v>
      </c>
      <c r="C18" s="4" t="s">
        <v>237</v>
      </c>
      <c r="D18" s="4" t="s">
        <v>345</v>
      </c>
      <c r="E18" s="4" t="s">
        <v>328</v>
      </c>
      <c r="F18" s="4" t="s">
        <v>148</v>
      </c>
      <c r="G18" s="4" t="s">
        <v>307</v>
      </c>
      <c r="H18" s="4" t="s">
        <v>339</v>
      </c>
      <c r="I18" s="4" t="s">
        <v>190</v>
      </c>
    </row>
    <row r="19" spans="1:9" x14ac:dyDescent="0.2">
      <c r="A19" s="4" t="s">
        <v>14</v>
      </c>
      <c r="B19" s="4" t="s">
        <v>388</v>
      </c>
      <c r="C19" s="4" t="s">
        <v>231</v>
      </c>
      <c r="D19" s="4" t="s">
        <v>354</v>
      </c>
      <c r="E19" s="4" t="s">
        <v>329</v>
      </c>
      <c r="F19" s="4" t="s">
        <v>142</v>
      </c>
      <c r="G19" s="4" t="s">
        <v>308</v>
      </c>
      <c r="H19" s="4" t="s">
        <v>342</v>
      </c>
      <c r="I19" s="4" t="s">
        <v>191</v>
      </c>
    </row>
    <row r="20" spans="1:9" ht="15.75" x14ac:dyDescent="0.25">
      <c r="A20" s="3" t="s">
        <v>15</v>
      </c>
      <c r="B20" s="3"/>
    </row>
    <row r="21" spans="1:9" x14ac:dyDescent="0.2">
      <c r="B21" s="9" t="s">
        <v>16</v>
      </c>
      <c r="C21" s="9" t="s">
        <v>17</v>
      </c>
      <c r="D21" s="9" t="s">
        <v>18</v>
      </c>
      <c r="E21" s="9" t="s">
        <v>19</v>
      </c>
      <c r="F21" s="9" t="s">
        <v>20</v>
      </c>
      <c r="G21" s="9" t="s">
        <v>21</v>
      </c>
      <c r="H21" s="9" t="s">
        <v>22</v>
      </c>
      <c r="I21" s="9" t="s">
        <v>23</v>
      </c>
    </row>
    <row r="22" spans="1:9" x14ac:dyDescent="0.2">
      <c r="A22" s="7" t="s">
        <v>24</v>
      </c>
      <c r="B22" s="15">
        <v>8</v>
      </c>
      <c r="C22" s="15">
        <v>7</v>
      </c>
      <c r="D22" s="15">
        <v>6</v>
      </c>
      <c r="E22" s="15">
        <v>5</v>
      </c>
      <c r="F22" s="15">
        <v>4</v>
      </c>
      <c r="G22" s="15">
        <v>3</v>
      </c>
      <c r="H22" s="15">
        <v>2</v>
      </c>
      <c r="I22" s="15">
        <v>1</v>
      </c>
    </row>
    <row r="23" spans="1:9" x14ac:dyDescent="0.2">
      <c r="A23" s="7" t="s">
        <v>25</v>
      </c>
      <c r="B23" s="9">
        <v>8</v>
      </c>
      <c r="C23" s="9">
        <v>7</v>
      </c>
      <c r="D23" s="9">
        <v>6</v>
      </c>
      <c r="E23" s="9">
        <v>5</v>
      </c>
      <c r="F23" s="9">
        <v>4</v>
      </c>
      <c r="G23" s="9">
        <v>3</v>
      </c>
      <c r="H23" s="9">
        <v>2</v>
      </c>
      <c r="I23" s="9">
        <v>1</v>
      </c>
    </row>
    <row r="26" spans="1:9" x14ac:dyDescent="0.2">
      <c r="E26" s="27"/>
      <c r="F26" s="28"/>
    </row>
    <row r="27" spans="1:9" x14ac:dyDescent="0.2">
      <c r="E27" s="27"/>
      <c r="F27" s="28"/>
    </row>
    <row r="28" spans="1:9" x14ac:dyDescent="0.2">
      <c r="E28" s="27"/>
      <c r="F28" s="28"/>
    </row>
    <row r="29" spans="1:9" x14ac:dyDescent="0.2">
      <c r="E29" s="27"/>
      <c r="F29" s="28"/>
    </row>
    <row r="30" spans="1:9" x14ac:dyDescent="0.2">
      <c r="E30" s="27"/>
      <c r="F30" s="28"/>
    </row>
    <row r="31" spans="1:9" x14ac:dyDescent="0.2">
      <c r="E31" s="27"/>
      <c r="F31" s="28"/>
    </row>
    <row r="32" spans="1:9" x14ac:dyDescent="0.2">
      <c r="E32" s="27"/>
      <c r="F32" s="28"/>
    </row>
    <row r="33" spans="5:6" x14ac:dyDescent="0.2">
      <c r="E33" s="27"/>
      <c r="F33" s="28"/>
    </row>
  </sheetData>
  <phoneticPr fontId="0" type="noConversion"/>
  <pageMargins left="0.78740157480314965" right="0.78740157480314965" top="0.78740157480314965" bottom="0.78740157480314965" header="0" footer="0"/>
  <pageSetup paperSize="9" scale="76" orientation="landscape" horizontalDpi="360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J21"/>
  <sheetViews>
    <sheetView workbookViewId="0">
      <selection activeCell="F5" sqref="F5"/>
    </sheetView>
  </sheetViews>
  <sheetFormatPr defaultRowHeight="12.75" x14ac:dyDescent="0.2"/>
  <cols>
    <col min="2" max="2" width="14" bestFit="1" customWidth="1"/>
    <col min="3" max="10" width="17.42578125" customWidth="1"/>
  </cols>
  <sheetData>
    <row r="1" spans="2:10" ht="23.25" x14ac:dyDescent="0.35">
      <c r="C1" s="13" t="str">
        <f>'B14 declaration and points'!D1</f>
        <v>HERTS SCHOOLS ATHLETICS FINALS 2018</v>
      </c>
    </row>
    <row r="2" spans="2:10" ht="20.25" x14ac:dyDescent="0.3">
      <c r="C2" s="14" t="str">
        <f>'B14 declaration and points'!D2</f>
        <v>Tuesday 3rd July - Jarman Park, Hemel Hempstead</v>
      </c>
    </row>
    <row r="4" spans="2:10" s="3" customFormat="1" ht="15.75" x14ac:dyDescent="0.25">
      <c r="B4" s="3" t="str">
        <f>'B14 events'!A3</f>
        <v>U14 Boys</v>
      </c>
      <c r="C4" s="3" t="s">
        <v>33</v>
      </c>
    </row>
    <row r="5" spans="2:10" x14ac:dyDescent="0.2">
      <c r="B5" s="4" t="s">
        <v>1</v>
      </c>
      <c r="C5" s="9" t="str">
        <f>'B14 declaration and points'!B4</f>
        <v>Roundwood Park</v>
      </c>
      <c r="D5" s="9" t="str">
        <f>'B14 declaration and points'!C4</f>
        <v>Hemel Hempstead</v>
      </c>
      <c r="E5" s="9" t="str">
        <f>'B14 declaration and points'!D4</f>
        <v>Simon Balle</v>
      </c>
      <c r="F5" s="9" t="str">
        <f>'B14 declaration and points'!E4</f>
        <v>St Clement Danes</v>
      </c>
      <c r="G5" s="9" t="str">
        <f>'B14 declaration and points'!F4</f>
        <v>Dame Alice Owens</v>
      </c>
      <c r="H5" s="9" t="str">
        <f>'B14 declaration and points'!G4</f>
        <v>Parmiter's</v>
      </c>
      <c r="I5" s="9" t="str">
        <f>'B14 declaration and points'!H4</f>
        <v>Hitchin Boys</v>
      </c>
      <c r="J5" s="9" t="str">
        <f>'B14 declaration and points'!I4</f>
        <v>Sandringham</v>
      </c>
    </row>
    <row r="6" spans="2:10" x14ac:dyDescent="0.2">
      <c r="B6" s="4" t="str">
        <f>'B14 declaration and points'!A8</f>
        <v>100 m</v>
      </c>
      <c r="C6" s="9">
        <f>'B14 events'!F7</f>
        <v>3</v>
      </c>
      <c r="D6" s="9">
        <f>'B14 events'!F8</f>
        <v>8</v>
      </c>
      <c r="E6" s="9">
        <f>'B14 events'!F9</f>
        <v>1</v>
      </c>
      <c r="F6" s="9">
        <f>'B14 events'!F10</f>
        <v>7</v>
      </c>
      <c r="G6" s="9">
        <f>'B14 events'!F11</f>
        <v>6</v>
      </c>
      <c r="H6" s="9">
        <f>'B14 events'!F12</f>
        <v>4</v>
      </c>
      <c r="I6" s="9">
        <f>'B14 events'!F13</f>
        <v>5</v>
      </c>
      <c r="J6" s="9">
        <f>'B14 events'!F14</f>
        <v>2</v>
      </c>
    </row>
    <row r="7" spans="2:10" x14ac:dyDescent="0.2">
      <c r="B7" s="4" t="str">
        <f>'B14 declaration and points'!A9</f>
        <v>200 m</v>
      </c>
      <c r="C7" s="9">
        <f>'B14 events'!M7</f>
        <v>8</v>
      </c>
      <c r="D7" s="9">
        <f>'B14 events'!M8</f>
        <v>3</v>
      </c>
      <c r="E7" s="9">
        <f>'B14 events'!M9</f>
        <v>5</v>
      </c>
      <c r="F7" s="9">
        <f>'B14 events'!M10</f>
        <v>4</v>
      </c>
      <c r="G7" s="9">
        <f>'B14 events'!M11</f>
        <v>6</v>
      </c>
      <c r="H7" s="9">
        <f>'B14 events'!M12</f>
        <v>7</v>
      </c>
      <c r="I7" s="9">
        <f>'B14 events'!M13</f>
        <v>2</v>
      </c>
      <c r="J7" s="9">
        <f>'B14 events'!M14</f>
        <v>1</v>
      </c>
    </row>
    <row r="8" spans="2:10" x14ac:dyDescent="0.2">
      <c r="B8" s="4" t="str">
        <f>'B14 declaration and points'!A10</f>
        <v>300 m</v>
      </c>
      <c r="C8" s="9">
        <f>'B14 events'!T7</f>
        <v>4</v>
      </c>
      <c r="D8" s="9">
        <f>'B14 events'!T8</f>
        <v>2</v>
      </c>
      <c r="E8" s="9">
        <f>'B14 events'!T9</f>
        <v>7</v>
      </c>
      <c r="F8" s="9">
        <f>'B14 events'!T10</f>
        <v>8</v>
      </c>
      <c r="G8" s="9">
        <f>'B14 events'!T11</f>
        <v>3</v>
      </c>
      <c r="H8" s="9">
        <f>'B14 events'!T12</f>
        <v>1</v>
      </c>
      <c r="I8" s="9">
        <f>'B14 events'!T13</f>
        <v>5</v>
      </c>
      <c r="J8" s="9">
        <f>'B14 events'!T14</f>
        <v>6</v>
      </c>
    </row>
    <row r="9" spans="2:10" x14ac:dyDescent="0.2">
      <c r="B9" s="4" t="str">
        <f>'B14 declaration and points'!A11</f>
        <v>800 m</v>
      </c>
      <c r="C9" s="9">
        <f>'B14 events'!F18</f>
        <v>8</v>
      </c>
      <c r="D9" s="9">
        <f>'B14 events'!F19</f>
        <v>1</v>
      </c>
      <c r="E9" s="9">
        <f>'B14 events'!F20</f>
        <v>2</v>
      </c>
      <c r="F9" s="9">
        <f>'B14 events'!F21</f>
        <v>6</v>
      </c>
      <c r="G9" s="9">
        <f>'B14 events'!F22</f>
        <v>3</v>
      </c>
      <c r="H9" s="9">
        <f>'B14 events'!F23</f>
        <v>5</v>
      </c>
      <c r="I9" s="9">
        <f>'B14 events'!F24</f>
        <v>4</v>
      </c>
      <c r="J9" s="9">
        <f>'B14 events'!F25</f>
        <v>7</v>
      </c>
    </row>
    <row r="10" spans="2:10" s="5" customFormat="1" x14ac:dyDescent="0.2">
      <c r="B10" s="4" t="str">
        <f>'B14 declaration and points'!A12</f>
        <v>1500 m</v>
      </c>
      <c r="C10" s="9">
        <f>'B14 events'!M18</f>
        <v>8</v>
      </c>
      <c r="D10" s="9">
        <f>'B14 events'!M19</f>
        <v>5</v>
      </c>
      <c r="E10" s="9">
        <f>'B14 events'!M20</f>
        <v>4</v>
      </c>
      <c r="F10" s="9">
        <f>'B14 events'!M21</f>
        <v>7</v>
      </c>
      <c r="G10" s="9">
        <f>'B14 events'!M22</f>
        <v>2</v>
      </c>
      <c r="H10" s="9">
        <f>'B14 events'!M23</f>
        <v>3</v>
      </c>
      <c r="I10" s="9">
        <f>'B14 events'!M24</f>
        <v>6</v>
      </c>
      <c r="J10" s="9">
        <f>'B14 events'!M25</f>
        <v>1</v>
      </c>
    </row>
    <row r="11" spans="2:10" x14ac:dyDescent="0.2">
      <c r="B11" s="4" t="str">
        <f>'B14 declaration and points'!A13</f>
        <v>Hurdles</v>
      </c>
      <c r="C11" s="9">
        <f>'B14 events'!T18</f>
        <v>3</v>
      </c>
      <c r="D11" s="9">
        <f>'B14 events'!T19</f>
        <v>2</v>
      </c>
      <c r="E11" s="9">
        <f>'B14 events'!T20</f>
        <v>7</v>
      </c>
      <c r="F11" s="9">
        <f>'B14 events'!T21</f>
        <v>4</v>
      </c>
      <c r="G11" s="9">
        <f>'B14 events'!T22</f>
        <v>5</v>
      </c>
      <c r="H11" s="9">
        <f>'B14 events'!T23</f>
        <v>1</v>
      </c>
      <c r="I11" s="9">
        <f>'B14 events'!T24</f>
        <v>8</v>
      </c>
      <c r="J11" s="9">
        <f>'B14 events'!T25</f>
        <v>6</v>
      </c>
    </row>
    <row r="12" spans="2:10" x14ac:dyDescent="0.2">
      <c r="B12" s="4" t="str">
        <f>'B14 declaration and points'!A14</f>
        <v>Long jump</v>
      </c>
      <c r="C12" s="9">
        <f>'B14 events'!F29</f>
        <v>4</v>
      </c>
      <c r="D12" s="9">
        <f>'B14 events'!F30</f>
        <v>8</v>
      </c>
      <c r="E12" s="9">
        <f>'B14 events'!F31</f>
        <v>2</v>
      </c>
      <c r="F12" s="9">
        <f>'B14 events'!F32</f>
        <v>6</v>
      </c>
      <c r="G12" s="9">
        <f>'B14 events'!F33</f>
        <v>3</v>
      </c>
      <c r="H12" s="9">
        <f>'B14 events'!F34</f>
        <v>5</v>
      </c>
      <c r="I12" s="9">
        <f>'B14 events'!F35</f>
        <v>7</v>
      </c>
      <c r="J12" s="9">
        <f>'B14 events'!F36</f>
        <v>1</v>
      </c>
    </row>
    <row r="13" spans="2:10" x14ac:dyDescent="0.2">
      <c r="B13" s="4" t="str">
        <f>'B14 declaration and points'!A15</f>
        <v>Triple jump</v>
      </c>
      <c r="C13" s="9">
        <f>'B14 events'!M29</f>
        <v>5</v>
      </c>
      <c r="D13" s="9">
        <f>'B14 events'!M30</f>
        <v>7</v>
      </c>
      <c r="E13" s="9">
        <f>'B14 events'!M31</f>
        <v>1</v>
      </c>
      <c r="F13" s="9">
        <f>'B14 events'!M32</f>
        <v>4</v>
      </c>
      <c r="G13" s="9">
        <f>'B14 events'!M33</f>
        <v>8</v>
      </c>
      <c r="H13" s="9">
        <f>'B14 events'!M34</f>
        <v>2</v>
      </c>
      <c r="I13" s="9">
        <f>'B14 events'!M35</f>
        <v>6</v>
      </c>
      <c r="J13" s="9">
        <f>'B14 events'!M36</f>
        <v>3</v>
      </c>
    </row>
    <row r="14" spans="2:10" s="5" customFormat="1" x14ac:dyDescent="0.2">
      <c r="B14" s="4" t="str">
        <f>'B14 declaration and points'!A16</f>
        <v>High jump</v>
      </c>
      <c r="C14" s="9">
        <f>'B14 events'!T29</f>
        <v>6</v>
      </c>
      <c r="D14" s="9">
        <f>'B14 events'!T30</f>
        <v>3</v>
      </c>
      <c r="E14" s="9">
        <f>'B14 events'!T31</f>
        <v>4</v>
      </c>
      <c r="F14" s="9">
        <f>'B14 events'!T32</f>
        <v>8</v>
      </c>
      <c r="G14" s="9">
        <f>'B14 events'!T33</f>
        <v>5</v>
      </c>
      <c r="H14" s="9">
        <f>'B14 events'!T34</f>
        <v>1</v>
      </c>
      <c r="I14" s="9">
        <f>'B14 events'!T35</f>
        <v>7</v>
      </c>
      <c r="J14" s="9">
        <f>'B14 events'!T36</f>
        <v>2</v>
      </c>
    </row>
    <row r="15" spans="2:10" x14ac:dyDescent="0.2">
      <c r="B15" s="4" t="str">
        <f>'B14 declaration and points'!A17</f>
        <v>Javelin</v>
      </c>
      <c r="C15" s="9">
        <f>'B14 events'!F40</f>
        <v>6</v>
      </c>
      <c r="D15" s="9">
        <f>'B14 events'!F41</f>
        <v>2</v>
      </c>
      <c r="E15" s="9">
        <f>'B14 events'!F42</f>
        <v>8</v>
      </c>
      <c r="F15" s="9">
        <f>'B14 events'!F43</f>
        <v>1</v>
      </c>
      <c r="G15" s="9">
        <f>'B14 events'!F44</f>
        <v>5</v>
      </c>
      <c r="H15" s="9">
        <f>'B14 events'!F45</f>
        <v>3</v>
      </c>
      <c r="I15" s="9">
        <f>'B14 events'!F46</f>
        <v>7</v>
      </c>
      <c r="J15" s="9">
        <f>'B14 events'!F47</f>
        <v>4</v>
      </c>
    </row>
    <row r="16" spans="2:10" x14ac:dyDescent="0.2">
      <c r="B16" s="4" t="str">
        <f>'B14 declaration and points'!A18</f>
        <v>Shot</v>
      </c>
      <c r="C16" s="9">
        <f>'B14 events'!M40</f>
        <v>1</v>
      </c>
      <c r="D16" s="9">
        <f>'B14 events'!M41</f>
        <v>2.5</v>
      </c>
      <c r="E16" s="9">
        <f>'B14 events'!M42</f>
        <v>2.5</v>
      </c>
      <c r="F16" s="9">
        <f>'B14 events'!M43</f>
        <v>8</v>
      </c>
      <c r="G16" s="9">
        <f>'B14 events'!M44</f>
        <v>6</v>
      </c>
      <c r="H16" s="9">
        <f>'B14 events'!M45</f>
        <v>4</v>
      </c>
      <c r="I16" s="9">
        <f>'B14 events'!M46</f>
        <v>7</v>
      </c>
      <c r="J16" s="9">
        <f>'B14 events'!M47</f>
        <v>5</v>
      </c>
    </row>
    <row r="17" spans="2:10" x14ac:dyDescent="0.2">
      <c r="B17" s="4" t="str">
        <f>'B14 declaration and points'!A19</f>
        <v>Discus</v>
      </c>
      <c r="C17" s="9">
        <f>'B14 events'!T40</f>
        <v>7</v>
      </c>
      <c r="D17" s="9">
        <f>'B14 events'!T41</f>
        <v>6</v>
      </c>
      <c r="E17" s="9">
        <f>'B14 events'!T42</f>
        <v>5</v>
      </c>
      <c r="F17" s="9">
        <f>'B14 events'!T43</f>
        <v>1</v>
      </c>
      <c r="G17" s="9">
        <f>'B14 events'!T44</f>
        <v>8</v>
      </c>
      <c r="H17" s="9">
        <f>'B14 events'!T45</f>
        <v>4</v>
      </c>
      <c r="I17" s="9">
        <f>'B14 events'!T46</f>
        <v>2</v>
      </c>
      <c r="J17" s="9">
        <f>'B14 events'!T47</f>
        <v>3</v>
      </c>
    </row>
    <row r="18" spans="2:10" x14ac:dyDescent="0.2">
      <c r="B18" s="4" t="str">
        <f>'B14 declaration and points'!A20</f>
        <v>Pole Vault</v>
      </c>
      <c r="C18" s="9">
        <f>'B14 events'!T51</f>
        <v>7</v>
      </c>
      <c r="D18" s="9">
        <f>'B14 events'!T52</f>
        <v>1</v>
      </c>
      <c r="E18" s="9">
        <f>'B14 events'!T53</f>
        <v>4</v>
      </c>
      <c r="F18" s="9">
        <f>'B14 events'!T54</f>
        <v>8</v>
      </c>
      <c r="G18" s="9">
        <f>'B14 events'!T55</f>
        <v>2.5</v>
      </c>
      <c r="H18" s="9">
        <f>'B14 events'!T56</f>
        <v>6</v>
      </c>
      <c r="I18" s="9">
        <f>'B14 events'!T57</f>
        <v>2.5</v>
      </c>
      <c r="J18" s="9">
        <f>'B14 events'!T58</f>
        <v>5</v>
      </c>
    </row>
    <row r="19" spans="2:10" x14ac:dyDescent="0.2">
      <c r="B19" s="4" t="str">
        <f>'B14 events'!A49</f>
        <v>4 x 100 m relay</v>
      </c>
      <c r="C19" s="9">
        <f>'B14 events'!F51</f>
        <v>3</v>
      </c>
      <c r="D19" s="9">
        <f>'B14 events'!F52</f>
        <v>4</v>
      </c>
      <c r="E19" s="9">
        <f>'B14 events'!F53</f>
        <v>2</v>
      </c>
      <c r="F19" s="9">
        <f>'B14 events'!F54</f>
        <v>8</v>
      </c>
      <c r="G19" s="9">
        <f>'B14 events'!F55</f>
        <v>7</v>
      </c>
      <c r="H19" s="9">
        <f>'B14 events'!F56</f>
        <v>5</v>
      </c>
      <c r="I19" s="9">
        <f>'B14 events'!F57</f>
        <v>6</v>
      </c>
      <c r="J19" s="9">
        <f>'B14 events'!F58</f>
        <v>1</v>
      </c>
    </row>
    <row r="20" spans="2:10" x14ac:dyDescent="0.2">
      <c r="B20" s="4" t="s">
        <v>34</v>
      </c>
      <c r="C20" s="9">
        <f t="shared" ref="C20:J20" si="0">SUM(C6:C19)</f>
        <v>73</v>
      </c>
      <c r="D20" s="9">
        <f t="shared" si="0"/>
        <v>54.5</v>
      </c>
      <c r="E20" s="9">
        <f t="shared" si="0"/>
        <v>54.5</v>
      </c>
      <c r="F20" s="9">
        <f t="shared" si="0"/>
        <v>80</v>
      </c>
      <c r="G20" s="9">
        <f t="shared" si="0"/>
        <v>69.5</v>
      </c>
      <c r="H20" s="9">
        <f t="shared" si="0"/>
        <v>51</v>
      </c>
      <c r="I20" s="9">
        <f t="shared" si="0"/>
        <v>74.5</v>
      </c>
      <c r="J20" s="9">
        <f t="shared" si="0"/>
        <v>47</v>
      </c>
    </row>
    <row r="21" spans="2:10" s="12" customFormat="1" x14ac:dyDescent="0.2">
      <c r="B21" s="11" t="s">
        <v>28</v>
      </c>
      <c r="C21" s="23">
        <f t="shared" ref="C21:J21" si="1">RANK(C20,$C$20:$J$20,0)</f>
        <v>3</v>
      </c>
      <c r="D21" s="23">
        <f t="shared" si="1"/>
        <v>5</v>
      </c>
      <c r="E21" s="23">
        <f t="shared" si="1"/>
        <v>5</v>
      </c>
      <c r="F21" s="23">
        <f t="shared" si="1"/>
        <v>1</v>
      </c>
      <c r="G21" s="23">
        <f t="shared" si="1"/>
        <v>4</v>
      </c>
      <c r="H21" s="23">
        <f t="shared" si="1"/>
        <v>7</v>
      </c>
      <c r="I21" s="23">
        <f t="shared" si="1"/>
        <v>2</v>
      </c>
      <c r="J21" s="23">
        <f t="shared" si="1"/>
        <v>8</v>
      </c>
    </row>
  </sheetData>
  <pageMargins left="0.78740157480314965" right="0.78740157480314965" top="0.78740157480314965" bottom="0.78740157480314965" header="0.27559055118110237" footer="0"/>
  <pageSetup paperSize="9" scale="75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B14 events</vt:lpstr>
      <vt:lpstr>G14 events</vt:lpstr>
      <vt:lpstr>B16 events</vt:lpstr>
      <vt:lpstr>G16 events</vt:lpstr>
      <vt:lpstr>B14 declaration and points</vt:lpstr>
      <vt:lpstr>G14 declaration and points</vt:lpstr>
      <vt:lpstr>B16 declaration and points</vt:lpstr>
      <vt:lpstr>G16 declaration and points</vt:lpstr>
      <vt:lpstr>B14 summary</vt:lpstr>
      <vt:lpstr>G14 summary</vt:lpstr>
      <vt:lpstr>B16summary</vt:lpstr>
      <vt:lpstr>G16 summary</vt:lpstr>
      <vt:lpstr>'B14 summary'!Print_Area</vt:lpstr>
      <vt:lpstr>B16summary!Print_Area</vt:lpstr>
      <vt:lpstr>'G14 summary'!Print_Area</vt:lpstr>
      <vt:lpstr>'G16 summary'!Print_Area</vt:lpstr>
    </vt:vector>
  </TitlesOfParts>
  <Company>Dell Computer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david</cp:lastModifiedBy>
  <cp:lastPrinted>2018-07-03T15:59:45Z</cp:lastPrinted>
  <dcterms:created xsi:type="dcterms:W3CDTF">1998-12-18T15:05:05Z</dcterms:created>
  <dcterms:modified xsi:type="dcterms:W3CDTF">2018-07-16T12:06:28Z</dcterms:modified>
</cp:coreProperties>
</file>