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9155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O63" i="1"/>
  <c r="L63"/>
  <c r="J63"/>
  <c r="H63"/>
  <c r="F63"/>
  <c r="P63"/>
  <c r="O62"/>
  <c r="L62"/>
  <c r="J62"/>
  <c r="H62"/>
  <c r="F62"/>
  <c r="O61"/>
  <c r="L61"/>
  <c r="J61"/>
  <c r="H61"/>
  <c r="F61"/>
  <c r="P61"/>
  <c r="O60"/>
  <c r="L60"/>
  <c r="J60"/>
  <c r="H60"/>
  <c r="F60"/>
  <c r="O59"/>
  <c r="L59"/>
  <c r="J59"/>
  <c r="H59"/>
  <c r="F59"/>
  <c r="P59"/>
  <c r="O58"/>
  <c r="L58"/>
  <c r="J58"/>
  <c r="H58"/>
  <c r="F58"/>
  <c r="O57"/>
  <c r="L57"/>
  <c r="J57"/>
  <c r="H57"/>
  <c r="F57"/>
  <c r="P57"/>
  <c r="O56"/>
  <c r="L56"/>
  <c r="J56"/>
  <c r="H56"/>
  <c r="F56"/>
  <c r="O55"/>
  <c r="L55"/>
  <c r="J55"/>
  <c r="H55"/>
  <c r="F55"/>
  <c r="P55"/>
  <c r="O54"/>
  <c r="L54"/>
  <c r="J54"/>
  <c r="H54"/>
  <c r="F54"/>
  <c r="O53"/>
  <c r="L53"/>
  <c r="J53"/>
  <c r="H53"/>
  <c r="F53"/>
  <c r="P53"/>
  <c r="O52"/>
  <c r="L52"/>
  <c r="J52"/>
  <c r="H52"/>
  <c r="F52"/>
  <c r="O51"/>
  <c r="L51"/>
  <c r="J51"/>
  <c r="H51"/>
  <c r="F51"/>
  <c r="P51"/>
  <c r="O50"/>
  <c r="L50"/>
  <c r="J50"/>
  <c r="H50"/>
  <c r="F50"/>
  <c r="O49"/>
  <c r="L49"/>
  <c r="J49"/>
  <c r="H49"/>
  <c r="F49"/>
  <c r="P49"/>
  <c r="O48"/>
  <c r="L48"/>
  <c r="J48"/>
  <c r="H48"/>
  <c r="F48"/>
  <c r="O47"/>
  <c r="L47"/>
  <c r="J47"/>
  <c r="H47"/>
  <c r="F47"/>
  <c r="P47"/>
  <c r="O46"/>
  <c r="L46"/>
  <c r="J46"/>
  <c r="H46"/>
  <c r="F46"/>
  <c r="O45"/>
  <c r="L45"/>
  <c r="J45"/>
  <c r="H45"/>
  <c r="F45"/>
  <c r="P45"/>
  <c r="O44"/>
  <c r="L44"/>
  <c r="J44"/>
  <c r="H44"/>
  <c r="F44"/>
  <c r="O43"/>
  <c r="L43"/>
  <c r="J43"/>
  <c r="H43"/>
  <c r="F43"/>
  <c r="P43"/>
  <c r="O42"/>
  <c r="L42"/>
  <c r="J42"/>
  <c r="H42"/>
  <c r="F42"/>
  <c r="O41"/>
  <c r="L41"/>
  <c r="J41"/>
  <c r="H41"/>
  <c r="F41"/>
  <c r="P41"/>
  <c r="O40"/>
  <c r="L40"/>
  <c r="J40"/>
  <c r="H40"/>
  <c r="F40"/>
  <c r="O39"/>
  <c r="L39"/>
  <c r="J39"/>
  <c r="H39"/>
  <c r="F39"/>
  <c r="P39"/>
  <c r="O38"/>
  <c r="L38"/>
  <c r="J38"/>
  <c r="H38"/>
  <c r="F38"/>
  <c r="O37"/>
  <c r="L37"/>
  <c r="J37"/>
  <c r="H37"/>
  <c r="F37"/>
  <c r="P37"/>
  <c r="O36"/>
  <c r="L36"/>
  <c r="J36"/>
  <c r="H36"/>
  <c r="F36"/>
  <c r="O35"/>
  <c r="L35"/>
  <c r="J35"/>
  <c r="H35"/>
  <c r="F35"/>
  <c r="P35"/>
  <c r="O34"/>
  <c r="L34"/>
  <c r="J34"/>
  <c r="H34"/>
  <c r="F34"/>
  <c r="P34"/>
  <c r="O33"/>
  <c r="L33"/>
  <c r="J33"/>
  <c r="H33"/>
  <c r="F33"/>
  <c r="O32"/>
  <c r="L32"/>
  <c r="J32"/>
  <c r="H32"/>
  <c r="F32"/>
  <c r="P32"/>
  <c r="O31"/>
  <c r="L31"/>
  <c r="J31"/>
  <c r="H31"/>
  <c r="F31"/>
  <c r="O30"/>
  <c r="L30"/>
  <c r="J30"/>
  <c r="H30"/>
  <c r="F30"/>
  <c r="P30"/>
  <c r="O29"/>
  <c r="L29"/>
  <c r="J29"/>
  <c r="H29"/>
  <c r="F29"/>
  <c r="O28"/>
  <c r="L28"/>
  <c r="J28"/>
  <c r="H28"/>
  <c r="F28"/>
  <c r="P28"/>
  <c r="O27"/>
  <c r="L27"/>
  <c r="J27"/>
  <c r="H27"/>
  <c r="F27"/>
  <c r="O26"/>
  <c r="L26"/>
  <c r="J26"/>
  <c r="H26"/>
  <c r="F26"/>
  <c r="P26"/>
  <c r="O25"/>
  <c r="L25"/>
  <c r="J25"/>
  <c r="H25"/>
  <c r="F25"/>
  <c r="O24"/>
  <c r="L24"/>
  <c r="J24"/>
  <c r="H24"/>
  <c r="F24"/>
  <c r="P24"/>
  <c r="O23"/>
  <c r="L23"/>
  <c r="J23"/>
  <c r="H23"/>
  <c r="F23"/>
  <c r="O22"/>
  <c r="L22"/>
  <c r="J22"/>
  <c r="H22"/>
  <c r="F22"/>
  <c r="P22"/>
  <c r="O21"/>
  <c r="L21"/>
  <c r="J21"/>
  <c r="H21"/>
  <c r="F21"/>
  <c r="O20"/>
  <c r="L20"/>
  <c r="J20"/>
  <c r="H20"/>
  <c r="F20"/>
  <c r="P20"/>
  <c r="O19"/>
  <c r="L19"/>
  <c r="J19"/>
  <c r="H19"/>
  <c r="F19"/>
  <c r="O18"/>
  <c r="L18"/>
  <c r="J18"/>
  <c r="H18"/>
  <c r="F18"/>
  <c r="O17"/>
  <c r="L17"/>
  <c r="J17"/>
  <c r="H17"/>
  <c r="F17"/>
  <c r="P17"/>
  <c r="O16"/>
  <c r="L16"/>
  <c r="J16"/>
  <c r="H16"/>
  <c r="F16"/>
  <c r="O15"/>
  <c r="L15"/>
  <c r="J15"/>
  <c r="H15"/>
  <c r="F15"/>
  <c r="P15"/>
  <c r="O14"/>
  <c r="L14"/>
  <c r="J14"/>
  <c r="H14"/>
  <c r="F14"/>
  <c r="O13"/>
  <c r="L13"/>
  <c r="J13"/>
  <c r="H13"/>
  <c r="F13"/>
  <c r="P13"/>
  <c r="O12"/>
  <c r="L12"/>
  <c r="J12"/>
  <c r="H12"/>
  <c r="F12"/>
  <c r="O11"/>
  <c r="L11"/>
  <c r="J11"/>
  <c r="H11"/>
  <c r="F11"/>
  <c r="P11"/>
  <c r="O10"/>
  <c r="L10"/>
  <c r="J10"/>
  <c r="H10"/>
  <c r="F10"/>
  <c r="O9"/>
  <c r="L9"/>
  <c r="J9"/>
  <c r="H9"/>
  <c r="F9"/>
  <c r="P9"/>
  <c r="O8"/>
  <c r="L8"/>
  <c r="J8"/>
  <c r="H8"/>
  <c r="F8"/>
  <c r="O7"/>
  <c r="L7"/>
  <c r="J7"/>
  <c r="H7"/>
  <c r="F7"/>
  <c r="P7"/>
  <c r="P19"/>
  <c r="P21"/>
  <c r="P23"/>
  <c r="P25"/>
  <c r="P27"/>
  <c r="P29"/>
  <c r="P31"/>
  <c r="P33"/>
  <c r="P8"/>
  <c r="P10"/>
  <c r="P12"/>
  <c r="P14"/>
  <c r="P16"/>
  <c r="P18"/>
  <c r="P36"/>
  <c r="P38"/>
  <c r="P40"/>
  <c r="P42"/>
  <c r="P44"/>
  <c r="P46"/>
  <c r="P48"/>
  <c r="P50"/>
  <c r="P52"/>
  <c r="P54"/>
  <c r="P56"/>
  <c r="P58"/>
  <c r="P60"/>
  <c r="P62"/>
</calcChain>
</file>

<file path=xl/sharedStrings.xml><?xml version="1.0" encoding="utf-8"?>
<sst xmlns="http://schemas.openxmlformats.org/spreadsheetml/2006/main" count="132" uniqueCount="96">
  <si>
    <t>Junior Girls PENTATHALON - Under 15 HERTFORDSHIRE Schools scoring HAND TIMES</t>
  </si>
  <si>
    <t>Hurdles</t>
  </si>
  <si>
    <t>Jump</t>
  </si>
  <si>
    <t>M</t>
  </si>
  <si>
    <t>SS.S</t>
  </si>
  <si>
    <t>Total</t>
  </si>
  <si>
    <t>Pos</t>
  </si>
  <si>
    <t>No</t>
  </si>
  <si>
    <t>Name</t>
  </si>
  <si>
    <t>School</t>
  </si>
  <si>
    <t>75 Meter</t>
  </si>
  <si>
    <t>High</t>
  </si>
  <si>
    <t>Shot</t>
  </si>
  <si>
    <t>Long</t>
  </si>
  <si>
    <t xml:space="preserve"> 800 Meters</t>
  </si>
  <si>
    <t>Points</t>
  </si>
  <si>
    <t>Jessica Robinson</t>
  </si>
  <si>
    <t>Cavendish</t>
  </si>
  <si>
    <t>Nicole Parcell</t>
  </si>
  <si>
    <t>Presdales</t>
  </si>
  <si>
    <t>Sophie Segun</t>
  </si>
  <si>
    <t>Princess Helena</t>
  </si>
  <si>
    <t>Zoe Williams</t>
  </si>
  <si>
    <t>Abbot’s Hill</t>
  </si>
  <si>
    <t>Emily Hack</t>
  </si>
  <si>
    <t>St Georges</t>
  </si>
  <si>
    <t>Mia Springer</t>
  </si>
  <si>
    <t>Watford Girls</t>
  </si>
  <si>
    <t>Meg Suddaby</t>
  </si>
  <si>
    <t>St Clement Danes</t>
  </si>
  <si>
    <t>Laurette Wenborn</t>
  </si>
  <si>
    <t>Kings Langley</t>
  </si>
  <si>
    <t>Emily Russell</t>
  </si>
  <si>
    <t>Queens</t>
  </si>
  <si>
    <t>Rebecca Beddall</t>
  </si>
  <si>
    <t>Barnwell</t>
  </si>
  <si>
    <t xml:space="preserve">Ashleigh Spiliopolou </t>
  </si>
  <si>
    <t xml:space="preserve">St Georges </t>
  </si>
  <si>
    <t>Amber Carroll</t>
  </si>
  <si>
    <t>JFK</t>
  </si>
  <si>
    <t>Holly Brando Holahan</t>
  </si>
  <si>
    <t>Beaumont</t>
  </si>
  <si>
    <t>Abi Jones</t>
  </si>
  <si>
    <t>Erin Breen</t>
  </si>
  <si>
    <t>Sandringham</t>
  </si>
  <si>
    <t>Louise Reilly</t>
  </si>
  <si>
    <t>Simon Balle</t>
  </si>
  <si>
    <t>Rebecca Webb</t>
  </si>
  <si>
    <t>Parmiter’s</t>
  </si>
  <si>
    <t>Lucy Wood</t>
  </si>
  <si>
    <t>April Miller</t>
  </si>
  <si>
    <t>Alisha Levy</t>
  </si>
  <si>
    <t>Nobel</t>
  </si>
  <si>
    <t>Becca Sykes</t>
  </si>
  <si>
    <t>Leah Littlechild</t>
  </si>
  <si>
    <t>Charlotte Radcliffe</t>
  </si>
  <si>
    <t xml:space="preserve">Lily Jones </t>
  </si>
  <si>
    <t>Synovia Green</t>
  </si>
  <si>
    <t>Hitchin Girls’</t>
  </si>
  <si>
    <t>Lucy Perry Jones</t>
  </si>
  <si>
    <t xml:space="preserve">Aisha Jones </t>
  </si>
  <si>
    <t>Zoe Richardson</t>
  </si>
  <si>
    <t>Royal Masonic</t>
  </si>
  <si>
    <t>Lauren Smith</t>
  </si>
  <si>
    <t xml:space="preserve">Toju Cox </t>
  </si>
  <si>
    <t>Phoebe McShannon</t>
  </si>
  <si>
    <t>Anna Liddlelow</t>
  </si>
  <si>
    <t>Sarah McDonnell</t>
  </si>
  <si>
    <t>Chloe Pettengel</t>
  </si>
  <si>
    <t>Lucy Roberts</t>
  </si>
  <si>
    <t>Boluwatife Fisher</t>
  </si>
  <si>
    <t>King’s (Harpenden)</t>
  </si>
  <si>
    <t>Alice Fowler</t>
  </si>
  <si>
    <t>Megan Elworthy</t>
  </si>
  <si>
    <t>Sophie Schults</t>
  </si>
  <si>
    <t>Jess Brew</t>
  </si>
  <si>
    <t>Emily Veryard</t>
  </si>
  <si>
    <t>Bethany Halbard</t>
  </si>
  <si>
    <t>Rebecca Ladyman</t>
  </si>
  <si>
    <t>Millie Dickenson</t>
  </si>
  <si>
    <t>Caitlin Tooley</t>
  </si>
  <si>
    <t>Delorice Murudzwa</t>
  </si>
  <si>
    <t>Natasha Kinsella</t>
  </si>
  <si>
    <t xml:space="preserve">Molly Rackham </t>
  </si>
  <si>
    <t>Rianna Gohil</t>
  </si>
  <si>
    <t>Georgia Clark</t>
  </si>
  <si>
    <t>Daisy Dore-boize</t>
  </si>
  <si>
    <t>Bushey Academy</t>
  </si>
  <si>
    <t>Ella Oulton</t>
  </si>
  <si>
    <t>Niamh Burns</t>
  </si>
  <si>
    <t>Goffs</t>
  </si>
  <si>
    <t>Kelly Daley</t>
  </si>
  <si>
    <t>Eliza Clark</t>
  </si>
  <si>
    <t>Megan Leavens</t>
  </si>
  <si>
    <t>Bethany Haas</t>
  </si>
  <si>
    <t>Winning Team - St Clement Danes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</si>
</sst>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2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Protection="1"/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164" fontId="4" fillId="0" borderId="0" xfId="0" applyNumberFormat="1" applyFont="1" applyAlignment="1" applyProtection="1">
      <alignment horizontal="center"/>
    </xf>
    <xf numFmtId="1" fontId="4" fillId="0" borderId="0" xfId="0" applyNumberFormat="1" applyFont="1" applyAlignment="1" applyProtection="1">
      <alignment horizontal="center"/>
    </xf>
    <xf numFmtId="2" fontId="4" fillId="0" borderId="0" xfId="0" applyNumberFormat="1" applyFont="1" applyAlignment="1" applyProtection="1">
      <alignment horizontal="center"/>
    </xf>
    <xf numFmtId="0" fontId="4" fillId="0" borderId="0" xfId="0" applyNumberFormat="1" applyFont="1" applyAlignment="1" applyProtection="1">
      <alignment horizontal="center"/>
    </xf>
    <xf numFmtId="1" fontId="1" fillId="0" borderId="0" xfId="0" applyNumberFormat="1" applyFont="1" applyProtection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NumberFormat="1" applyFont="1" applyBorder="1" applyAlignment="1" applyProtection="1">
      <alignment horizontal="left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 applyProtection="1">
      <alignment horizontal="center"/>
      <protection locked="0"/>
    </xf>
    <xf numFmtId="1" fontId="5" fillId="2" borderId="3" xfId="0" applyNumberFormat="1" applyFont="1" applyFill="1" applyBorder="1" applyAlignment="1">
      <alignment horizontal="center"/>
    </xf>
    <xf numFmtId="2" fontId="5" fillId="0" borderId="3" xfId="0" applyNumberFormat="1" applyFont="1" applyBorder="1" applyAlignment="1" applyProtection="1">
      <alignment horizontal="center"/>
      <protection locked="0"/>
    </xf>
    <xf numFmtId="0" fontId="5" fillId="0" borderId="3" xfId="0" applyNumberFormat="1" applyFont="1" applyBorder="1" applyAlignment="1" applyProtection="1">
      <alignment horizontal="left"/>
      <protection locked="0"/>
    </xf>
    <xf numFmtId="164" fontId="5" fillId="0" borderId="3" xfId="0" applyNumberFormat="1" applyFont="1" applyBorder="1" applyAlignment="1" applyProtection="1">
      <alignment horizontal="center"/>
      <protection locked="0"/>
    </xf>
    <xf numFmtId="0" fontId="5" fillId="2" borderId="3" xfId="0" applyNumberFormat="1" applyFont="1" applyFill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164" fontId="4" fillId="0" borderId="7" xfId="0" applyNumberFormat="1" applyFont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/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164" fontId="4" fillId="0" borderId="12" xfId="0" applyNumberFormat="1" applyFont="1" applyBorder="1" applyAlignment="1" applyProtection="1">
      <alignment horizontal="center"/>
      <protection locked="0"/>
    </xf>
    <xf numFmtId="2" fontId="4" fillId="0" borderId="3" xfId="0" applyNumberFormat="1" applyFont="1" applyBorder="1" applyAlignment="1" applyProtection="1">
      <alignment horizontal="center"/>
      <protection locked="0"/>
    </xf>
    <xf numFmtId="1" fontId="4" fillId="2" borderId="3" xfId="0" applyNumberFormat="1" applyFont="1" applyFill="1" applyBorder="1" applyAlignment="1">
      <alignment horizontal="center"/>
    </xf>
    <xf numFmtId="1" fontId="4" fillId="0" borderId="3" xfId="0" applyNumberFormat="1" applyFont="1" applyBorder="1" applyAlignment="1" applyProtection="1">
      <alignment horizontal="center"/>
      <protection locked="0"/>
    </xf>
    <xf numFmtId="164" fontId="4" fillId="0" borderId="3" xfId="0" applyNumberFormat="1" applyFont="1" applyBorder="1" applyAlignment="1" applyProtection="1">
      <alignment horizontal="center"/>
      <protection locked="0"/>
    </xf>
    <xf numFmtId="0" fontId="6" fillId="0" borderId="13" xfId="0" applyFont="1" applyBorder="1" applyAlignment="1">
      <alignment vertical="top" wrapText="1"/>
    </xf>
    <xf numFmtId="1" fontId="7" fillId="0" borderId="3" xfId="0" applyNumberFormat="1" applyFont="1" applyBorder="1"/>
    <xf numFmtId="164" fontId="4" fillId="0" borderId="2" xfId="0" applyNumberFormat="1" applyFont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>
      <alignment horizontal="center"/>
    </xf>
    <xf numFmtId="2" fontId="4" fillId="0" borderId="2" xfId="0" applyNumberFormat="1" applyFont="1" applyBorder="1" applyAlignment="1" applyProtection="1">
      <alignment horizontal="center"/>
      <protection locked="0"/>
    </xf>
    <xf numFmtId="1" fontId="4" fillId="0" borderId="2" xfId="0" applyNumberFormat="1" applyFont="1" applyBorder="1" applyAlignment="1" applyProtection="1">
      <alignment horizontal="center"/>
      <protection locked="0"/>
    </xf>
    <xf numFmtId="1" fontId="7" fillId="0" borderId="2" xfId="0" applyNumberFormat="1" applyFont="1" applyBorder="1"/>
    <xf numFmtId="1" fontId="5" fillId="2" borderId="14" xfId="0" applyNumberFormat="1" applyFont="1" applyFill="1" applyBorder="1" applyAlignment="1">
      <alignment horizontal="center"/>
    </xf>
    <xf numFmtId="164" fontId="5" fillId="0" borderId="15" xfId="0" applyNumberFormat="1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hletics%20Web%20Site/athletics/docs/CEResults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ula"/>
      <sheetName val="Under15Boys"/>
      <sheetName val="Under15Girls"/>
      <sheetName val="Under17Boys"/>
      <sheetName val="Under17Girls"/>
      <sheetName val="SeniorBoys"/>
      <sheetName val="Senior Girls"/>
      <sheetName val="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D3">
            <v>8.3000000000000007</v>
          </cell>
          <cell r="E3" t="str">
            <v>OFFSCALE</v>
          </cell>
        </row>
        <row r="4">
          <cell r="D4">
            <v>8.4</v>
          </cell>
          <cell r="E4" t="str">
            <v>ERR</v>
          </cell>
        </row>
        <row r="5">
          <cell r="D5">
            <v>8.5</v>
          </cell>
          <cell r="E5" t="str">
            <v>ERR</v>
          </cell>
        </row>
        <row r="6">
          <cell r="D6">
            <v>8.6</v>
          </cell>
          <cell r="E6" t="str">
            <v>ERR</v>
          </cell>
        </row>
        <row r="7">
          <cell r="D7">
            <v>8.6999999999999993</v>
          </cell>
          <cell r="E7" t="str">
            <v>ERR</v>
          </cell>
        </row>
        <row r="8">
          <cell r="D8">
            <v>8.9</v>
          </cell>
          <cell r="E8" t="str">
            <v>ERR</v>
          </cell>
        </row>
        <row r="9">
          <cell r="D9">
            <v>9</v>
          </cell>
          <cell r="E9" t="str">
            <v>ERR</v>
          </cell>
        </row>
        <row r="10">
          <cell r="D10">
            <v>9.1</v>
          </cell>
          <cell r="E10">
            <v>1103</v>
          </cell>
        </row>
        <row r="11">
          <cell r="D11">
            <v>9.1999999999999993</v>
          </cell>
          <cell r="E11">
            <v>1084</v>
          </cell>
        </row>
        <row r="12">
          <cell r="D12">
            <v>9.3000000000000007</v>
          </cell>
          <cell r="E12">
            <v>1066</v>
          </cell>
        </row>
        <row r="13">
          <cell r="D13">
            <v>9.4</v>
          </cell>
          <cell r="E13">
            <v>1048</v>
          </cell>
        </row>
        <row r="14">
          <cell r="D14">
            <v>9.5</v>
          </cell>
          <cell r="E14">
            <v>1030</v>
          </cell>
        </row>
        <row r="15">
          <cell r="D15">
            <v>9.6</v>
          </cell>
          <cell r="E15">
            <v>1012</v>
          </cell>
        </row>
        <row r="16">
          <cell r="D16">
            <v>9.6999999999999993</v>
          </cell>
          <cell r="E16">
            <v>995</v>
          </cell>
        </row>
        <row r="17">
          <cell r="D17">
            <v>9.8000000000000007</v>
          </cell>
          <cell r="E17">
            <v>978</v>
          </cell>
        </row>
        <row r="18">
          <cell r="D18">
            <v>9.9</v>
          </cell>
          <cell r="E18">
            <v>962</v>
          </cell>
        </row>
        <row r="19">
          <cell r="D19">
            <v>10</v>
          </cell>
          <cell r="E19">
            <v>946</v>
          </cell>
        </row>
        <row r="20">
          <cell r="D20">
            <v>10.1</v>
          </cell>
          <cell r="E20">
            <v>930</v>
          </cell>
        </row>
        <row r="21">
          <cell r="D21">
            <v>10.199999999999999</v>
          </cell>
          <cell r="E21">
            <v>914</v>
          </cell>
        </row>
        <row r="22">
          <cell r="D22">
            <v>10.3</v>
          </cell>
          <cell r="E22">
            <v>899</v>
          </cell>
        </row>
        <row r="23">
          <cell r="D23">
            <v>10.4</v>
          </cell>
          <cell r="E23">
            <v>884</v>
          </cell>
        </row>
        <row r="24">
          <cell r="D24">
            <v>10.5</v>
          </cell>
          <cell r="E24">
            <v>869</v>
          </cell>
        </row>
        <row r="25">
          <cell r="D25">
            <v>10.6</v>
          </cell>
          <cell r="E25">
            <v>855</v>
          </cell>
        </row>
        <row r="26">
          <cell r="D26">
            <v>10.7</v>
          </cell>
          <cell r="E26">
            <v>840</v>
          </cell>
        </row>
        <row r="27">
          <cell r="D27">
            <v>10.8</v>
          </cell>
          <cell r="E27">
            <v>826</v>
          </cell>
        </row>
        <row r="28">
          <cell r="D28">
            <v>10.9</v>
          </cell>
          <cell r="E28">
            <v>813</v>
          </cell>
        </row>
        <row r="29">
          <cell r="D29">
            <v>11</v>
          </cell>
          <cell r="E29">
            <v>799</v>
          </cell>
        </row>
        <row r="30">
          <cell r="D30">
            <v>11.1</v>
          </cell>
          <cell r="E30">
            <v>786</v>
          </cell>
        </row>
        <row r="31">
          <cell r="D31">
            <v>11.2</v>
          </cell>
          <cell r="E31">
            <v>773</v>
          </cell>
        </row>
        <row r="32">
          <cell r="D32">
            <v>11.3</v>
          </cell>
          <cell r="E32">
            <v>760</v>
          </cell>
        </row>
        <row r="33">
          <cell r="D33">
            <v>11.4</v>
          </cell>
          <cell r="E33">
            <v>747</v>
          </cell>
        </row>
        <row r="34">
          <cell r="D34">
            <v>11.5</v>
          </cell>
          <cell r="E34">
            <v>734</v>
          </cell>
        </row>
        <row r="35">
          <cell r="D35">
            <v>11.6</v>
          </cell>
          <cell r="E35">
            <v>722</v>
          </cell>
        </row>
        <row r="36">
          <cell r="D36">
            <v>11.7</v>
          </cell>
          <cell r="E36">
            <v>710</v>
          </cell>
        </row>
        <row r="37">
          <cell r="D37">
            <v>11.8</v>
          </cell>
          <cell r="E37">
            <v>698</v>
          </cell>
        </row>
        <row r="38">
          <cell r="D38">
            <v>11.9</v>
          </cell>
          <cell r="E38">
            <v>686</v>
          </cell>
        </row>
        <row r="39">
          <cell r="D39">
            <v>12</v>
          </cell>
          <cell r="E39">
            <v>675</v>
          </cell>
        </row>
        <row r="40">
          <cell r="D40">
            <v>12.1</v>
          </cell>
          <cell r="E40">
            <v>663</v>
          </cell>
        </row>
        <row r="41">
          <cell r="D41">
            <v>12.2</v>
          </cell>
          <cell r="E41">
            <v>652</v>
          </cell>
        </row>
        <row r="42">
          <cell r="D42">
            <v>12.3</v>
          </cell>
          <cell r="E42">
            <v>641</v>
          </cell>
        </row>
        <row r="43">
          <cell r="D43">
            <v>12.4</v>
          </cell>
          <cell r="E43">
            <v>630</v>
          </cell>
        </row>
        <row r="44">
          <cell r="D44">
            <v>12.5</v>
          </cell>
          <cell r="E44">
            <v>620</v>
          </cell>
        </row>
        <row r="45">
          <cell r="D45">
            <v>12.6</v>
          </cell>
          <cell r="E45">
            <v>609</v>
          </cell>
        </row>
        <row r="46">
          <cell r="D46">
            <v>12.7</v>
          </cell>
          <cell r="E46">
            <v>599</v>
          </cell>
        </row>
        <row r="47">
          <cell r="D47">
            <v>12.8</v>
          </cell>
          <cell r="E47">
            <v>588</v>
          </cell>
        </row>
        <row r="48">
          <cell r="D48">
            <v>12.9</v>
          </cell>
          <cell r="E48">
            <v>578</v>
          </cell>
        </row>
        <row r="49">
          <cell r="D49">
            <v>13</v>
          </cell>
          <cell r="E49">
            <v>568</v>
          </cell>
        </row>
        <row r="50">
          <cell r="D50">
            <v>13.1</v>
          </cell>
          <cell r="E50">
            <v>558</v>
          </cell>
        </row>
        <row r="51">
          <cell r="D51">
            <v>13.2</v>
          </cell>
          <cell r="E51">
            <v>549</v>
          </cell>
        </row>
        <row r="52">
          <cell r="D52">
            <v>13.3</v>
          </cell>
          <cell r="E52">
            <v>539</v>
          </cell>
        </row>
        <row r="53">
          <cell r="D53">
            <v>13.4</v>
          </cell>
          <cell r="E53">
            <v>530</v>
          </cell>
        </row>
        <row r="54">
          <cell r="D54">
            <v>13.5</v>
          </cell>
          <cell r="E54">
            <v>521</v>
          </cell>
        </row>
        <row r="55">
          <cell r="D55">
            <v>13.6</v>
          </cell>
          <cell r="E55">
            <v>511</v>
          </cell>
        </row>
        <row r="56">
          <cell r="D56">
            <v>13.7</v>
          </cell>
          <cell r="E56">
            <v>502</v>
          </cell>
        </row>
        <row r="57">
          <cell r="D57">
            <v>13.8</v>
          </cell>
          <cell r="E57">
            <v>497</v>
          </cell>
        </row>
        <row r="58">
          <cell r="D58">
            <v>13.9</v>
          </cell>
          <cell r="E58">
            <v>489</v>
          </cell>
        </row>
        <row r="59">
          <cell r="D59">
            <v>14</v>
          </cell>
          <cell r="E59">
            <v>480</v>
          </cell>
        </row>
        <row r="60">
          <cell r="D60">
            <v>14.1</v>
          </cell>
          <cell r="E60">
            <v>471</v>
          </cell>
        </row>
        <row r="61">
          <cell r="D61">
            <v>14.2</v>
          </cell>
          <cell r="E61">
            <v>463</v>
          </cell>
        </row>
        <row r="62">
          <cell r="D62">
            <v>14.3</v>
          </cell>
          <cell r="E62">
            <v>454</v>
          </cell>
        </row>
        <row r="63">
          <cell r="D63">
            <v>14.4</v>
          </cell>
          <cell r="E63">
            <v>446</v>
          </cell>
        </row>
        <row r="64">
          <cell r="D64">
            <v>14.5</v>
          </cell>
          <cell r="E64">
            <v>438</v>
          </cell>
        </row>
        <row r="65">
          <cell r="D65">
            <v>14.6</v>
          </cell>
          <cell r="E65">
            <v>430</v>
          </cell>
        </row>
        <row r="66">
          <cell r="D66">
            <v>14.7</v>
          </cell>
          <cell r="E66">
            <v>422</v>
          </cell>
        </row>
        <row r="67">
          <cell r="D67">
            <v>14.8</v>
          </cell>
          <cell r="E67">
            <v>414</v>
          </cell>
        </row>
        <row r="68">
          <cell r="D68">
            <v>14.9</v>
          </cell>
          <cell r="E68">
            <v>406</v>
          </cell>
        </row>
        <row r="69">
          <cell r="D69">
            <v>15</v>
          </cell>
          <cell r="E69">
            <v>399</v>
          </cell>
        </row>
        <row r="70">
          <cell r="D70">
            <v>15.1</v>
          </cell>
          <cell r="E70">
            <v>391</v>
          </cell>
        </row>
        <row r="71">
          <cell r="D71">
            <v>15.2</v>
          </cell>
          <cell r="E71">
            <v>384</v>
          </cell>
        </row>
        <row r="72">
          <cell r="D72">
            <v>15.3</v>
          </cell>
          <cell r="E72">
            <v>376</v>
          </cell>
        </row>
        <row r="73">
          <cell r="D73">
            <v>15.4</v>
          </cell>
          <cell r="E73">
            <v>369</v>
          </cell>
        </row>
        <row r="74">
          <cell r="D74">
            <v>15.5</v>
          </cell>
          <cell r="E74">
            <v>362</v>
          </cell>
        </row>
        <row r="75">
          <cell r="D75">
            <v>15.6</v>
          </cell>
          <cell r="E75">
            <v>355</v>
          </cell>
        </row>
        <row r="76">
          <cell r="D76">
            <v>15.7</v>
          </cell>
          <cell r="E76">
            <v>348</v>
          </cell>
        </row>
        <row r="77">
          <cell r="D77">
            <v>15.8</v>
          </cell>
          <cell r="E77">
            <v>341</v>
          </cell>
        </row>
        <row r="78">
          <cell r="D78">
            <v>15.9</v>
          </cell>
          <cell r="E78">
            <v>334</v>
          </cell>
        </row>
        <row r="79">
          <cell r="D79">
            <v>16</v>
          </cell>
          <cell r="E79">
            <v>327</v>
          </cell>
        </row>
        <row r="80">
          <cell r="D80">
            <v>16.100000000000001</v>
          </cell>
          <cell r="E80">
            <v>320</v>
          </cell>
        </row>
        <row r="81">
          <cell r="D81">
            <v>16.2</v>
          </cell>
          <cell r="E81">
            <v>314</v>
          </cell>
        </row>
        <row r="82">
          <cell r="D82">
            <v>16.3</v>
          </cell>
          <cell r="E82">
            <v>307</v>
          </cell>
        </row>
        <row r="83">
          <cell r="D83">
            <v>16.399999999999999</v>
          </cell>
          <cell r="E83">
            <v>301</v>
          </cell>
        </row>
        <row r="84">
          <cell r="D84">
            <v>16.5</v>
          </cell>
          <cell r="E84">
            <v>294</v>
          </cell>
        </row>
        <row r="85">
          <cell r="D85">
            <v>16.600000000000001</v>
          </cell>
          <cell r="E85">
            <v>288</v>
          </cell>
        </row>
        <row r="86">
          <cell r="D86">
            <v>16.7</v>
          </cell>
          <cell r="E86">
            <v>282</v>
          </cell>
        </row>
        <row r="87">
          <cell r="D87">
            <v>16.8</v>
          </cell>
          <cell r="E87">
            <v>275</v>
          </cell>
        </row>
        <row r="88">
          <cell r="D88">
            <v>16.899999999999999</v>
          </cell>
          <cell r="E88">
            <v>269</v>
          </cell>
        </row>
        <row r="89">
          <cell r="D89">
            <v>17</v>
          </cell>
          <cell r="E89">
            <v>263</v>
          </cell>
        </row>
        <row r="90">
          <cell r="D90">
            <v>17.100000000000001</v>
          </cell>
          <cell r="E90">
            <v>257</v>
          </cell>
        </row>
        <row r="91">
          <cell r="D91">
            <v>17.2</v>
          </cell>
          <cell r="E91">
            <v>251</v>
          </cell>
        </row>
        <row r="92">
          <cell r="D92">
            <v>17.3</v>
          </cell>
          <cell r="E92">
            <v>246</v>
          </cell>
        </row>
        <row r="93">
          <cell r="D93">
            <v>17.399999999999999</v>
          </cell>
          <cell r="E93">
            <v>240</v>
          </cell>
        </row>
        <row r="94">
          <cell r="D94">
            <v>17.5</v>
          </cell>
          <cell r="E94">
            <v>234</v>
          </cell>
        </row>
        <row r="95">
          <cell r="D95">
            <v>17.600000000000001</v>
          </cell>
          <cell r="E95">
            <v>228</v>
          </cell>
        </row>
        <row r="96">
          <cell r="D96">
            <v>17.7</v>
          </cell>
          <cell r="E96">
            <v>223</v>
          </cell>
        </row>
        <row r="97">
          <cell r="D97">
            <v>17.8</v>
          </cell>
          <cell r="E97">
            <v>217</v>
          </cell>
        </row>
        <row r="98">
          <cell r="D98">
            <v>17.899999999999999</v>
          </cell>
          <cell r="E98">
            <v>212</v>
          </cell>
        </row>
        <row r="99">
          <cell r="D99">
            <v>18</v>
          </cell>
          <cell r="E99">
            <v>206</v>
          </cell>
        </row>
        <row r="100">
          <cell r="D100">
            <v>18.100000000000001</v>
          </cell>
          <cell r="E100">
            <v>201</v>
          </cell>
        </row>
        <row r="101">
          <cell r="D101">
            <v>18.2</v>
          </cell>
          <cell r="E101">
            <v>196</v>
          </cell>
        </row>
        <row r="102">
          <cell r="D102">
            <v>18.3</v>
          </cell>
          <cell r="E102">
            <v>190</v>
          </cell>
        </row>
        <row r="103">
          <cell r="D103">
            <v>18.399999999999999</v>
          </cell>
          <cell r="E103">
            <v>185</v>
          </cell>
        </row>
        <row r="104">
          <cell r="D104">
            <v>18.5</v>
          </cell>
          <cell r="E104">
            <v>180</v>
          </cell>
        </row>
        <row r="105">
          <cell r="D105">
            <v>18.600000000000001</v>
          </cell>
          <cell r="E105">
            <v>175</v>
          </cell>
        </row>
        <row r="106">
          <cell r="D106">
            <v>18.7</v>
          </cell>
          <cell r="E106">
            <v>170</v>
          </cell>
        </row>
        <row r="107">
          <cell r="D107">
            <v>18.8</v>
          </cell>
          <cell r="E107">
            <v>165</v>
          </cell>
        </row>
        <row r="108">
          <cell r="D108">
            <v>18.899999999999999</v>
          </cell>
          <cell r="E108">
            <v>160</v>
          </cell>
        </row>
        <row r="109">
          <cell r="D109">
            <v>19</v>
          </cell>
          <cell r="E109">
            <v>155</v>
          </cell>
        </row>
        <row r="110">
          <cell r="D110">
            <v>19.100000000000001</v>
          </cell>
          <cell r="E110">
            <v>150</v>
          </cell>
        </row>
        <row r="111">
          <cell r="D111">
            <v>19.2</v>
          </cell>
          <cell r="E111">
            <v>146</v>
          </cell>
        </row>
        <row r="112">
          <cell r="D112">
            <v>19.3</v>
          </cell>
          <cell r="E112">
            <v>141</v>
          </cell>
        </row>
        <row r="113">
          <cell r="D113">
            <v>19.399999999999999</v>
          </cell>
          <cell r="E113">
            <v>136</v>
          </cell>
        </row>
        <row r="114">
          <cell r="D114">
            <v>19.5</v>
          </cell>
          <cell r="E114">
            <v>131</v>
          </cell>
        </row>
        <row r="115">
          <cell r="D115">
            <v>19.600000000000001</v>
          </cell>
          <cell r="E115">
            <v>127</v>
          </cell>
        </row>
        <row r="116">
          <cell r="D116">
            <v>19.7</v>
          </cell>
          <cell r="E116">
            <v>122</v>
          </cell>
        </row>
        <row r="117">
          <cell r="D117">
            <v>19.8</v>
          </cell>
          <cell r="E117">
            <v>118</v>
          </cell>
        </row>
        <row r="118">
          <cell r="D118">
            <v>19.899999999999999</v>
          </cell>
          <cell r="E118">
            <v>113</v>
          </cell>
        </row>
        <row r="119">
          <cell r="D119">
            <v>20</v>
          </cell>
          <cell r="E119">
            <v>109</v>
          </cell>
        </row>
        <row r="120">
          <cell r="D120">
            <v>20.100000000000001</v>
          </cell>
          <cell r="E120">
            <v>104</v>
          </cell>
        </row>
        <row r="121">
          <cell r="D121">
            <v>20.2</v>
          </cell>
          <cell r="E121">
            <v>100</v>
          </cell>
        </row>
        <row r="122">
          <cell r="D122">
            <v>20.3</v>
          </cell>
          <cell r="E122">
            <v>96</v>
          </cell>
        </row>
        <row r="123">
          <cell r="D123">
            <v>20.399999999999999</v>
          </cell>
          <cell r="E123">
            <v>92</v>
          </cell>
        </row>
        <row r="124">
          <cell r="D124">
            <v>20.5</v>
          </cell>
          <cell r="E124">
            <v>87</v>
          </cell>
        </row>
        <row r="125">
          <cell r="D125">
            <v>20.6</v>
          </cell>
          <cell r="E125">
            <v>83</v>
          </cell>
        </row>
        <row r="126">
          <cell r="D126">
            <v>20.7</v>
          </cell>
          <cell r="E126">
            <v>79</v>
          </cell>
        </row>
        <row r="127">
          <cell r="D127">
            <v>20.8</v>
          </cell>
          <cell r="E127">
            <v>75</v>
          </cell>
        </row>
        <row r="128">
          <cell r="D128">
            <v>20.9</v>
          </cell>
          <cell r="E128">
            <v>71</v>
          </cell>
        </row>
        <row r="129">
          <cell r="D129">
            <v>21</v>
          </cell>
          <cell r="E129">
            <v>67</v>
          </cell>
        </row>
        <row r="130">
          <cell r="D130">
            <v>21.1</v>
          </cell>
          <cell r="E130">
            <v>63</v>
          </cell>
        </row>
        <row r="131">
          <cell r="D131">
            <v>21.2</v>
          </cell>
          <cell r="E131">
            <v>59</v>
          </cell>
        </row>
        <row r="132">
          <cell r="D132">
            <v>21.3</v>
          </cell>
          <cell r="E132">
            <v>55</v>
          </cell>
        </row>
        <row r="133">
          <cell r="D133">
            <v>21.4</v>
          </cell>
          <cell r="E133">
            <v>51</v>
          </cell>
        </row>
        <row r="134">
          <cell r="D134">
            <v>21.5</v>
          </cell>
          <cell r="E134">
            <v>47</v>
          </cell>
        </row>
        <row r="135">
          <cell r="D135">
            <v>21.6</v>
          </cell>
          <cell r="E135">
            <v>43</v>
          </cell>
        </row>
        <row r="136">
          <cell r="D136">
            <v>21.7</v>
          </cell>
          <cell r="E136">
            <v>39</v>
          </cell>
        </row>
        <row r="137">
          <cell r="D137">
            <v>21.8</v>
          </cell>
          <cell r="E137">
            <v>36</v>
          </cell>
        </row>
        <row r="138">
          <cell r="D138">
            <v>21.9</v>
          </cell>
          <cell r="E138">
            <v>32</v>
          </cell>
        </row>
        <row r="139">
          <cell r="D139">
            <v>22</v>
          </cell>
          <cell r="E139">
            <v>28</v>
          </cell>
        </row>
        <row r="140">
          <cell r="D140">
            <v>22.1</v>
          </cell>
          <cell r="E140">
            <v>25</v>
          </cell>
        </row>
        <row r="141">
          <cell r="D141">
            <v>22.2</v>
          </cell>
          <cell r="E141">
            <v>21</v>
          </cell>
        </row>
        <row r="142">
          <cell r="D142">
            <v>22.3</v>
          </cell>
          <cell r="E142">
            <v>17</v>
          </cell>
        </row>
        <row r="143">
          <cell r="D143">
            <v>22.4</v>
          </cell>
          <cell r="E143">
            <v>14</v>
          </cell>
        </row>
        <row r="144">
          <cell r="D144">
            <v>22.5</v>
          </cell>
          <cell r="E144">
            <v>10</v>
          </cell>
        </row>
        <row r="145">
          <cell r="D145">
            <v>22.6</v>
          </cell>
          <cell r="E145">
            <v>7</v>
          </cell>
        </row>
        <row r="146">
          <cell r="D146">
            <v>22.7</v>
          </cell>
          <cell r="E146">
            <v>3</v>
          </cell>
        </row>
        <row r="147">
          <cell r="D147">
            <v>22.8</v>
          </cell>
          <cell r="E147" t="str">
            <v>ERR</v>
          </cell>
        </row>
        <row r="148">
          <cell r="D148">
            <v>22.9</v>
          </cell>
          <cell r="E148" t="str">
            <v>ERR</v>
          </cell>
        </row>
        <row r="149">
          <cell r="D149">
            <v>23</v>
          </cell>
          <cell r="E149" t="str">
            <v>ERR</v>
          </cell>
        </row>
        <row r="150">
          <cell r="D150">
            <v>23.1</v>
          </cell>
          <cell r="E150" t="str">
            <v>ERR</v>
          </cell>
        </row>
        <row r="151">
          <cell r="D151">
            <v>23.2</v>
          </cell>
          <cell r="E151" t="str">
            <v>ERR</v>
          </cell>
        </row>
        <row r="152">
          <cell r="D152">
            <v>23.3</v>
          </cell>
          <cell r="E152" t="str">
            <v>ERR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3"/>
  <sheetViews>
    <sheetView tabSelected="1" topLeftCell="C1" workbookViewId="0">
      <selection activeCell="C4" sqref="C4"/>
    </sheetView>
  </sheetViews>
  <sheetFormatPr defaultRowHeight="15"/>
  <cols>
    <col min="3" max="3" width="22.7109375" customWidth="1"/>
    <col min="4" max="4" width="17.42578125" customWidth="1"/>
  </cols>
  <sheetData>
    <row r="1" spans="1:16" ht="26.25">
      <c r="A1" s="1"/>
      <c r="B1" s="1"/>
      <c r="C1" s="2" t="s">
        <v>0</v>
      </c>
      <c r="D1" s="3"/>
      <c r="E1" s="4"/>
      <c r="F1" s="5"/>
      <c r="G1" s="6"/>
      <c r="H1" s="5"/>
      <c r="I1" s="6"/>
      <c r="J1" s="5"/>
      <c r="K1" s="6"/>
      <c r="L1" s="5"/>
      <c r="M1" s="5"/>
      <c r="N1" s="4"/>
      <c r="O1" s="7"/>
      <c r="P1" s="8"/>
    </row>
    <row r="2" spans="1:16" ht="15.75" customHeight="1">
      <c r="A2" s="1"/>
      <c r="B2" s="1"/>
      <c r="C2" s="2"/>
      <c r="D2" s="3"/>
      <c r="E2" s="4"/>
      <c r="F2" s="5"/>
      <c r="G2" s="6"/>
      <c r="H2" s="5"/>
      <c r="I2" s="6"/>
      <c r="J2" s="5"/>
      <c r="K2" s="6"/>
      <c r="L2" s="5"/>
      <c r="M2" s="5"/>
      <c r="N2" s="4"/>
      <c r="O2" s="7"/>
      <c r="P2" s="8"/>
    </row>
    <row r="3" spans="1:16" ht="21" customHeight="1">
      <c r="A3" s="1"/>
      <c r="B3" s="1"/>
      <c r="C3" s="2" t="s">
        <v>95</v>
      </c>
      <c r="D3" s="3"/>
      <c r="E3" s="4"/>
      <c r="F3" s="5"/>
      <c r="G3" s="6"/>
      <c r="H3" s="5"/>
      <c r="I3" s="6"/>
      <c r="J3" s="5"/>
      <c r="K3" s="6"/>
      <c r="L3" s="5"/>
      <c r="M3" s="5"/>
      <c r="N3" s="4"/>
      <c r="O3" s="7"/>
      <c r="P3" s="8"/>
    </row>
    <row r="4" spans="1:16" ht="12.75" customHeight="1">
      <c r="A4" s="1"/>
      <c r="B4" s="1"/>
      <c r="C4" s="2"/>
      <c r="D4" s="3"/>
      <c r="E4" s="4"/>
      <c r="F4" s="5"/>
      <c r="G4" s="6"/>
      <c r="H4" s="5"/>
      <c r="I4" s="6"/>
      <c r="J4" s="5"/>
      <c r="K4" s="6"/>
      <c r="L4" s="5"/>
      <c r="M4" s="5"/>
      <c r="N4" s="4"/>
      <c r="O4" s="7"/>
      <c r="P4" s="8"/>
    </row>
    <row r="5" spans="1:16">
      <c r="A5" s="9"/>
      <c r="B5" s="10"/>
      <c r="C5" s="11"/>
      <c r="D5" s="12"/>
      <c r="E5" s="60" t="s">
        <v>1</v>
      </c>
      <c r="F5" s="58"/>
      <c r="G5" s="14" t="s">
        <v>2</v>
      </c>
      <c r="H5" s="13"/>
      <c r="I5" s="14"/>
      <c r="J5" s="13"/>
      <c r="K5" s="14" t="s">
        <v>2</v>
      </c>
      <c r="L5" s="13"/>
      <c r="M5" s="15" t="s">
        <v>3</v>
      </c>
      <c r="N5" s="16" t="s">
        <v>4</v>
      </c>
      <c r="O5" s="17"/>
      <c r="P5" s="18" t="s">
        <v>5</v>
      </c>
    </row>
    <row r="6" spans="1:16" ht="15.75" thickBot="1">
      <c r="A6" s="19" t="s">
        <v>6</v>
      </c>
      <c r="B6" s="20" t="s">
        <v>7</v>
      </c>
      <c r="C6" s="20" t="s">
        <v>8</v>
      </c>
      <c r="D6" s="20" t="s">
        <v>9</v>
      </c>
      <c r="E6" s="59" t="s">
        <v>10</v>
      </c>
      <c r="F6" s="21"/>
      <c r="G6" s="22" t="s">
        <v>11</v>
      </c>
      <c r="H6" s="21"/>
      <c r="I6" s="22" t="s">
        <v>12</v>
      </c>
      <c r="J6" s="21"/>
      <c r="K6" s="22" t="s">
        <v>13</v>
      </c>
      <c r="L6" s="21"/>
      <c r="M6" s="23" t="s">
        <v>14</v>
      </c>
      <c r="N6" s="24"/>
      <c r="O6" s="25"/>
      <c r="P6" s="26" t="s">
        <v>15</v>
      </c>
    </row>
    <row r="7" spans="1:16" ht="17.25" customHeight="1" thickBot="1">
      <c r="A7" s="27">
        <v>1</v>
      </c>
      <c r="B7" s="28">
        <v>88</v>
      </c>
      <c r="C7" s="29" t="s">
        <v>16</v>
      </c>
      <c r="D7" s="29" t="s">
        <v>17</v>
      </c>
      <c r="E7" s="30">
        <v>12.9</v>
      </c>
      <c r="F7" s="31">
        <f>IF(E7=0,0,VLOOKUP(E7,[1]Tables!$D$3:$E$152,2,TRUE))</f>
        <v>578</v>
      </c>
      <c r="G7" s="32">
        <v>1.56</v>
      </c>
      <c r="H7" s="31">
        <f t="shared" ref="H7:H63" si="0">IF(G7=0,0,TRUNC(1.84523*(((G7*100)-75)^1.348)))</f>
        <v>689</v>
      </c>
      <c r="I7" s="32">
        <v>8.98</v>
      </c>
      <c r="J7" s="31">
        <f t="shared" ref="J7:J63" si="1">IF(I7=0,0,TRUNC(56.0211*((I7-1.5)^1.05)))</f>
        <v>463</v>
      </c>
      <c r="K7" s="32">
        <v>4.8099999999999996</v>
      </c>
      <c r="L7" s="31">
        <f t="shared" ref="L7:L63" si="2">IF(K7=0,0,TRUNC(0.188807*(((K7*100)-210)^1.41)))</f>
        <v>508</v>
      </c>
      <c r="M7" s="33">
        <v>2</v>
      </c>
      <c r="N7" s="34">
        <v>49.7</v>
      </c>
      <c r="O7" s="31">
        <f t="shared" ref="O7:O63" si="3">IF(M7+N7=0,0,TRUNC(0.11193*((254-(M7*60+N7))^1.88)))</f>
        <v>467</v>
      </c>
      <c r="P7" s="35">
        <f t="shared" ref="P7:P63" si="4">SUM(F7,H7,J7,L7,O7)</f>
        <v>2705</v>
      </c>
    </row>
    <row r="8" spans="1:16" ht="17.25" customHeight="1" thickBot="1">
      <c r="A8" s="27">
        <v>2</v>
      </c>
      <c r="B8" s="36">
        <v>113</v>
      </c>
      <c r="C8" s="37" t="s">
        <v>18</v>
      </c>
      <c r="D8" s="37" t="s">
        <v>19</v>
      </c>
      <c r="E8" s="30">
        <v>12.6</v>
      </c>
      <c r="F8" s="31">
        <f>IF(E8=0,0,VLOOKUP(E8,[1]Tables!$D$3:$E$152,2,TRUE))</f>
        <v>609</v>
      </c>
      <c r="G8" s="32">
        <v>1.47</v>
      </c>
      <c r="H8" s="31">
        <f t="shared" si="0"/>
        <v>588</v>
      </c>
      <c r="I8" s="32">
        <v>9.89</v>
      </c>
      <c r="J8" s="31">
        <f t="shared" si="1"/>
        <v>522</v>
      </c>
      <c r="K8" s="32">
        <v>4.6500000000000004</v>
      </c>
      <c r="L8" s="31">
        <f t="shared" si="2"/>
        <v>466</v>
      </c>
      <c r="M8" s="33">
        <v>2</v>
      </c>
      <c r="N8" s="34">
        <v>56</v>
      </c>
      <c r="O8" s="31">
        <f t="shared" si="3"/>
        <v>403</v>
      </c>
      <c r="P8" s="35">
        <f t="shared" si="4"/>
        <v>2588</v>
      </c>
    </row>
    <row r="9" spans="1:16" ht="17.25" customHeight="1" thickBot="1">
      <c r="A9" s="27">
        <v>3</v>
      </c>
      <c r="B9" s="36">
        <v>117</v>
      </c>
      <c r="C9" s="37" t="s">
        <v>20</v>
      </c>
      <c r="D9" s="37" t="s">
        <v>21</v>
      </c>
      <c r="E9" s="30">
        <v>13.1</v>
      </c>
      <c r="F9" s="31">
        <f>IF(E9=0,0,VLOOKUP(E9,[1]Tables!$D$3:$E$152,2,TRUE))</f>
        <v>558</v>
      </c>
      <c r="G9" s="32">
        <v>1.35</v>
      </c>
      <c r="H9" s="31">
        <f t="shared" si="0"/>
        <v>460</v>
      </c>
      <c r="I9" s="32">
        <v>8.99</v>
      </c>
      <c r="J9" s="31">
        <f t="shared" si="1"/>
        <v>464</v>
      </c>
      <c r="K9" s="32">
        <v>4.57</v>
      </c>
      <c r="L9" s="31">
        <f t="shared" si="2"/>
        <v>446</v>
      </c>
      <c r="M9" s="33">
        <v>2</v>
      </c>
      <c r="N9" s="34">
        <v>53.6</v>
      </c>
      <c r="O9" s="31">
        <f t="shared" si="3"/>
        <v>427</v>
      </c>
      <c r="P9" s="35">
        <f t="shared" si="4"/>
        <v>2355</v>
      </c>
    </row>
    <row r="10" spans="1:16" ht="17.25" customHeight="1" thickBot="1">
      <c r="A10" s="27">
        <v>4</v>
      </c>
      <c r="B10" s="36">
        <v>75</v>
      </c>
      <c r="C10" s="37" t="s">
        <v>22</v>
      </c>
      <c r="D10" s="37" t="s">
        <v>23</v>
      </c>
      <c r="E10" s="30">
        <v>13.9</v>
      </c>
      <c r="F10" s="31">
        <f>IF(E10=0,0,VLOOKUP(E10,[1]Tables!$D$3:$E$152,2,TRUE))</f>
        <v>489</v>
      </c>
      <c r="G10" s="32">
        <v>1.5</v>
      </c>
      <c r="H10" s="31">
        <f t="shared" si="0"/>
        <v>621</v>
      </c>
      <c r="I10" s="32">
        <v>5.96</v>
      </c>
      <c r="J10" s="31">
        <f t="shared" si="1"/>
        <v>269</v>
      </c>
      <c r="K10" s="32">
        <v>4.71</v>
      </c>
      <c r="L10" s="31">
        <f t="shared" si="2"/>
        <v>482</v>
      </c>
      <c r="M10" s="33">
        <v>2</v>
      </c>
      <c r="N10" s="34">
        <v>52.8</v>
      </c>
      <c r="O10" s="31">
        <f t="shared" si="3"/>
        <v>435</v>
      </c>
      <c r="P10" s="35">
        <f t="shared" si="4"/>
        <v>2296</v>
      </c>
    </row>
    <row r="11" spans="1:16" ht="17.25" customHeight="1" thickBot="1">
      <c r="A11" s="27">
        <v>5</v>
      </c>
      <c r="B11" s="38">
        <v>140</v>
      </c>
      <c r="C11" s="39" t="s">
        <v>24</v>
      </c>
      <c r="D11" s="39" t="s">
        <v>25</v>
      </c>
      <c r="E11" s="30">
        <v>14.4</v>
      </c>
      <c r="F11" s="31">
        <f>IF(E11=0,0,VLOOKUP(E11,[1]Tables!$D$3:$E$152,2,TRUE))</f>
        <v>446</v>
      </c>
      <c r="G11" s="32">
        <v>1.35</v>
      </c>
      <c r="H11" s="31">
        <f t="shared" si="0"/>
        <v>460</v>
      </c>
      <c r="I11" s="32">
        <v>7.3</v>
      </c>
      <c r="J11" s="31">
        <f t="shared" si="1"/>
        <v>354</v>
      </c>
      <c r="K11" s="32">
        <v>4.08</v>
      </c>
      <c r="L11" s="31">
        <f t="shared" si="2"/>
        <v>326</v>
      </c>
      <c r="M11" s="33">
        <v>2</v>
      </c>
      <c r="N11" s="34">
        <v>29.7</v>
      </c>
      <c r="O11" s="31">
        <f t="shared" si="3"/>
        <v>697</v>
      </c>
      <c r="P11" s="35">
        <f t="shared" si="4"/>
        <v>2283</v>
      </c>
    </row>
    <row r="12" spans="1:16" ht="17.25" customHeight="1" thickBot="1">
      <c r="A12" s="27">
        <v>6</v>
      </c>
      <c r="B12" s="36">
        <v>143</v>
      </c>
      <c r="C12" s="37" t="s">
        <v>26</v>
      </c>
      <c r="D12" s="37" t="s">
        <v>27</v>
      </c>
      <c r="E12" s="30">
        <v>13.3</v>
      </c>
      <c r="F12" s="31">
        <f>IF(E12=0,0,VLOOKUP(E12,[1]Tables!$D$3:$E$152,2,TRUE))</f>
        <v>539</v>
      </c>
      <c r="G12" s="32">
        <v>1.44</v>
      </c>
      <c r="H12" s="31">
        <f t="shared" si="0"/>
        <v>555</v>
      </c>
      <c r="I12" s="32">
        <v>7.63</v>
      </c>
      <c r="J12" s="31">
        <f t="shared" si="1"/>
        <v>375</v>
      </c>
      <c r="K12" s="32">
        <v>4.1900000000000004</v>
      </c>
      <c r="L12" s="31">
        <f t="shared" si="2"/>
        <v>352</v>
      </c>
      <c r="M12" s="33">
        <v>2</v>
      </c>
      <c r="N12" s="34">
        <v>51.6</v>
      </c>
      <c r="O12" s="31">
        <f t="shared" si="3"/>
        <v>447</v>
      </c>
      <c r="P12" s="35">
        <f t="shared" si="4"/>
        <v>2268</v>
      </c>
    </row>
    <row r="13" spans="1:16" ht="17.25" customHeight="1" thickBot="1">
      <c r="A13" s="27">
        <v>7</v>
      </c>
      <c r="B13" s="38">
        <v>135</v>
      </c>
      <c r="C13" s="39" t="s">
        <v>28</v>
      </c>
      <c r="D13" s="39" t="s">
        <v>29</v>
      </c>
      <c r="E13" s="30">
        <v>14</v>
      </c>
      <c r="F13" s="31">
        <f>IF(E13=0,0,VLOOKUP(E13,[1]Tables!$D$3:$E$152,2,TRUE))</f>
        <v>480</v>
      </c>
      <c r="G13" s="32">
        <v>1.41</v>
      </c>
      <c r="H13" s="31">
        <f t="shared" si="0"/>
        <v>523</v>
      </c>
      <c r="I13" s="32">
        <v>6.5</v>
      </c>
      <c r="J13" s="31">
        <f t="shared" si="1"/>
        <v>303</v>
      </c>
      <c r="K13" s="32">
        <v>4.1100000000000003</v>
      </c>
      <c r="L13" s="31">
        <f t="shared" si="2"/>
        <v>333</v>
      </c>
      <c r="M13" s="33">
        <v>2</v>
      </c>
      <c r="N13" s="34">
        <v>36.1</v>
      </c>
      <c r="O13" s="31">
        <f t="shared" si="3"/>
        <v>618</v>
      </c>
      <c r="P13" s="35">
        <f t="shared" si="4"/>
        <v>2257</v>
      </c>
    </row>
    <row r="14" spans="1:16" ht="17.25" customHeight="1" thickBot="1">
      <c r="A14" s="27">
        <v>8</v>
      </c>
      <c r="B14" s="36">
        <v>102</v>
      </c>
      <c r="C14" s="40" t="s">
        <v>30</v>
      </c>
      <c r="D14" s="37" t="s">
        <v>31</v>
      </c>
      <c r="E14" s="30">
        <v>12.9</v>
      </c>
      <c r="F14" s="31">
        <f>IF(E14=0,0,VLOOKUP(E14,[1]Tables!$D$3:$E$152,2,TRUE))</f>
        <v>578</v>
      </c>
      <c r="G14" s="32">
        <v>1.44</v>
      </c>
      <c r="H14" s="31">
        <f t="shared" si="0"/>
        <v>555</v>
      </c>
      <c r="I14" s="32">
        <v>6.7</v>
      </c>
      <c r="J14" s="31">
        <f t="shared" si="1"/>
        <v>316</v>
      </c>
      <c r="K14" s="32">
        <v>4.3</v>
      </c>
      <c r="L14" s="31">
        <f t="shared" si="2"/>
        <v>379</v>
      </c>
      <c r="M14" s="33">
        <v>2</v>
      </c>
      <c r="N14" s="34">
        <v>54.2</v>
      </c>
      <c r="O14" s="31">
        <f t="shared" si="3"/>
        <v>421</v>
      </c>
      <c r="P14" s="35">
        <f t="shared" si="4"/>
        <v>2249</v>
      </c>
    </row>
    <row r="15" spans="1:16" ht="17.25" customHeight="1" thickBot="1">
      <c r="A15" s="27">
        <v>9</v>
      </c>
      <c r="B15" s="38">
        <v>122</v>
      </c>
      <c r="C15" s="39" t="s">
        <v>32</v>
      </c>
      <c r="D15" s="39" t="s">
        <v>33</v>
      </c>
      <c r="E15" s="30">
        <v>12.3</v>
      </c>
      <c r="F15" s="31">
        <f>IF(E15=0,0,VLOOKUP(E15,[1]Tables!$D$3:$E$152,2,TRUE))</f>
        <v>641</v>
      </c>
      <c r="G15" s="32">
        <v>1.47</v>
      </c>
      <c r="H15" s="31">
        <f t="shared" si="0"/>
        <v>588</v>
      </c>
      <c r="I15" s="32">
        <v>7.15</v>
      </c>
      <c r="J15" s="31">
        <f t="shared" si="1"/>
        <v>345</v>
      </c>
      <c r="K15" s="32">
        <v>3.91</v>
      </c>
      <c r="L15" s="31">
        <f t="shared" si="2"/>
        <v>287</v>
      </c>
      <c r="M15" s="33">
        <v>3</v>
      </c>
      <c r="N15" s="34">
        <v>0.2</v>
      </c>
      <c r="O15" s="31">
        <f t="shared" si="3"/>
        <v>363</v>
      </c>
      <c r="P15" s="35">
        <f t="shared" si="4"/>
        <v>2224</v>
      </c>
    </row>
    <row r="16" spans="1:16" ht="17.25" customHeight="1" thickBot="1">
      <c r="A16" s="27">
        <v>10</v>
      </c>
      <c r="B16" s="36">
        <v>76</v>
      </c>
      <c r="C16" s="37" t="s">
        <v>34</v>
      </c>
      <c r="D16" s="37" t="s">
        <v>35</v>
      </c>
      <c r="E16" s="30">
        <v>13.1</v>
      </c>
      <c r="F16" s="31">
        <f>IF(E16=0,0,VLOOKUP(E16,[1]Tables!$D$3:$E$152,2,TRUE))</f>
        <v>558</v>
      </c>
      <c r="G16" s="32">
        <v>1.32</v>
      </c>
      <c r="H16" s="31">
        <f t="shared" si="0"/>
        <v>429</v>
      </c>
      <c r="I16" s="32">
        <v>6.4</v>
      </c>
      <c r="J16" s="31">
        <f t="shared" si="1"/>
        <v>297</v>
      </c>
      <c r="K16" s="32">
        <v>4.41</v>
      </c>
      <c r="L16" s="31">
        <f t="shared" si="2"/>
        <v>406</v>
      </c>
      <c r="M16" s="33">
        <v>2</v>
      </c>
      <c r="N16" s="34">
        <v>44.7</v>
      </c>
      <c r="O16" s="31">
        <f t="shared" si="3"/>
        <v>520</v>
      </c>
      <c r="P16" s="35">
        <f t="shared" si="4"/>
        <v>2210</v>
      </c>
    </row>
    <row r="17" spans="1:16" ht="17.25" customHeight="1" thickBot="1">
      <c r="A17" s="27">
        <v>11</v>
      </c>
      <c r="B17" s="38">
        <v>139</v>
      </c>
      <c r="C17" s="41" t="s">
        <v>36</v>
      </c>
      <c r="D17" s="39" t="s">
        <v>37</v>
      </c>
      <c r="E17" s="30">
        <v>12.7</v>
      </c>
      <c r="F17" s="31">
        <f>IF(E17=0,0,VLOOKUP(E17,[1]Tables!$D$3:$E$152,2,TRUE))</f>
        <v>599</v>
      </c>
      <c r="G17" s="32">
        <v>1.29</v>
      </c>
      <c r="H17" s="31">
        <f t="shared" si="0"/>
        <v>399</v>
      </c>
      <c r="I17" s="32">
        <v>6.66</v>
      </c>
      <c r="J17" s="31">
        <f t="shared" si="1"/>
        <v>313</v>
      </c>
      <c r="K17" s="32">
        <v>4.53</v>
      </c>
      <c r="L17" s="31">
        <f t="shared" si="2"/>
        <v>436</v>
      </c>
      <c r="M17" s="33">
        <v>2</v>
      </c>
      <c r="N17" s="34">
        <v>54.5</v>
      </c>
      <c r="O17" s="31">
        <f t="shared" si="3"/>
        <v>418</v>
      </c>
      <c r="P17" s="35">
        <f t="shared" si="4"/>
        <v>2165</v>
      </c>
    </row>
    <row r="18" spans="1:16" ht="17.25" customHeight="1" thickBot="1">
      <c r="A18" s="27">
        <v>12</v>
      </c>
      <c r="B18" s="36">
        <v>97</v>
      </c>
      <c r="C18" s="37" t="s">
        <v>38</v>
      </c>
      <c r="D18" s="37" t="s">
        <v>39</v>
      </c>
      <c r="E18" s="30">
        <v>12.8</v>
      </c>
      <c r="F18" s="31">
        <f>IF(E18=0,0,VLOOKUP(E18,[1]Tables!$D$3:$E$152,2,TRUE))</f>
        <v>588</v>
      </c>
      <c r="G18" s="32">
        <v>1.35</v>
      </c>
      <c r="H18" s="31">
        <f t="shared" si="0"/>
        <v>460</v>
      </c>
      <c r="I18" s="32">
        <v>7.62</v>
      </c>
      <c r="J18" s="31">
        <f t="shared" si="1"/>
        <v>375</v>
      </c>
      <c r="K18" s="32">
        <v>3.92</v>
      </c>
      <c r="L18" s="31">
        <f t="shared" si="2"/>
        <v>290</v>
      </c>
      <c r="M18" s="33">
        <v>2</v>
      </c>
      <c r="N18" s="32">
        <v>53.6</v>
      </c>
      <c r="O18" s="31">
        <f t="shared" si="3"/>
        <v>427</v>
      </c>
      <c r="P18" s="35">
        <f t="shared" si="4"/>
        <v>2140</v>
      </c>
    </row>
    <row r="19" spans="1:16" ht="17.25" customHeight="1" thickBot="1">
      <c r="A19" s="27">
        <v>13</v>
      </c>
      <c r="B19" s="36">
        <v>77</v>
      </c>
      <c r="C19" s="37" t="s">
        <v>40</v>
      </c>
      <c r="D19" s="37" t="s">
        <v>41</v>
      </c>
      <c r="E19" s="30">
        <v>13.7</v>
      </c>
      <c r="F19" s="31">
        <f>IF(E19=0,0,VLOOKUP(E19,[1]Tables!$D$3:$E$152,2,TRUE))</f>
        <v>502</v>
      </c>
      <c r="G19" s="32">
        <v>1.26</v>
      </c>
      <c r="H19" s="31">
        <f t="shared" si="0"/>
        <v>369</v>
      </c>
      <c r="I19" s="32">
        <v>7.9</v>
      </c>
      <c r="J19" s="31">
        <f t="shared" si="1"/>
        <v>393</v>
      </c>
      <c r="K19" s="32">
        <v>4.17</v>
      </c>
      <c r="L19" s="31">
        <f t="shared" si="2"/>
        <v>347</v>
      </c>
      <c r="M19" s="33">
        <v>2</v>
      </c>
      <c r="N19" s="34">
        <v>51.1</v>
      </c>
      <c r="O19" s="31">
        <f t="shared" si="3"/>
        <v>452</v>
      </c>
      <c r="P19" s="35">
        <f t="shared" si="4"/>
        <v>2063</v>
      </c>
    </row>
    <row r="20" spans="1:16" ht="17.25" customHeight="1" thickBot="1">
      <c r="A20" s="27">
        <v>14</v>
      </c>
      <c r="B20" s="38">
        <v>138</v>
      </c>
      <c r="C20" s="39" t="s">
        <v>42</v>
      </c>
      <c r="D20" s="39" t="s">
        <v>29</v>
      </c>
      <c r="E20" s="30">
        <v>14.6</v>
      </c>
      <c r="F20" s="31">
        <f>IF(E20=0,0,VLOOKUP(E20,[1]Tables!$D$3:$E$152,2,TRUE))</f>
        <v>430</v>
      </c>
      <c r="G20" s="32">
        <v>1.32</v>
      </c>
      <c r="H20" s="31">
        <f t="shared" si="0"/>
        <v>429</v>
      </c>
      <c r="I20" s="32">
        <v>7.57</v>
      </c>
      <c r="J20" s="31">
        <f t="shared" si="1"/>
        <v>372</v>
      </c>
      <c r="K20" s="32">
        <v>3.82</v>
      </c>
      <c r="L20" s="31">
        <f t="shared" si="2"/>
        <v>267</v>
      </c>
      <c r="M20" s="33">
        <v>2</v>
      </c>
      <c r="N20" s="34">
        <v>41.9</v>
      </c>
      <c r="O20" s="31">
        <f t="shared" si="3"/>
        <v>551</v>
      </c>
      <c r="P20" s="35">
        <f t="shared" si="4"/>
        <v>2049</v>
      </c>
    </row>
    <row r="21" spans="1:16" ht="17.25" customHeight="1" thickBot="1">
      <c r="A21" s="27">
        <v>15</v>
      </c>
      <c r="B21" s="38">
        <v>130</v>
      </c>
      <c r="C21" s="39" t="s">
        <v>43</v>
      </c>
      <c r="D21" s="39" t="s">
        <v>44</v>
      </c>
      <c r="E21" s="30">
        <v>14.7</v>
      </c>
      <c r="F21" s="31">
        <f>IF(E21=0,0,VLOOKUP(E21,[1]Tables!$D$3:$E$152,2,TRUE))</f>
        <v>422</v>
      </c>
      <c r="G21" s="32">
        <v>1.41</v>
      </c>
      <c r="H21" s="31">
        <f t="shared" si="0"/>
        <v>523</v>
      </c>
      <c r="I21" s="32">
        <v>5.75</v>
      </c>
      <c r="J21" s="31">
        <f t="shared" si="1"/>
        <v>255</v>
      </c>
      <c r="K21" s="32">
        <v>3.89</v>
      </c>
      <c r="L21" s="31">
        <f t="shared" si="2"/>
        <v>283</v>
      </c>
      <c r="M21" s="33">
        <v>2</v>
      </c>
      <c r="N21" s="34">
        <v>41.4</v>
      </c>
      <c r="O21" s="31">
        <f t="shared" si="3"/>
        <v>557</v>
      </c>
      <c r="P21" s="35">
        <f t="shared" si="4"/>
        <v>2040</v>
      </c>
    </row>
    <row r="22" spans="1:16" ht="17.25" customHeight="1" thickBot="1">
      <c r="A22" s="27">
        <v>16</v>
      </c>
      <c r="B22" s="38">
        <v>132</v>
      </c>
      <c r="C22" s="39" t="s">
        <v>45</v>
      </c>
      <c r="D22" s="39" t="s">
        <v>46</v>
      </c>
      <c r="E22" s="30">
        <v>13.9</v>
      </c>
      <c r="F22" s="31">
        <f>IF(E22=0,0,VLOOKUP(E22,[1]Tables!$D$3:$E$152,2,TRUE))</f>
        <v>489</v>
      </c>
      <c r="G22" s="32">
        <v>1.41</v>
      </c>
      <c r="H22" s="31">
        <f t="shared" si="0"/>
        <v>523</v>
      </c>
      <c r="I22" s="32">
        <v>5.37</v>
      </c>
      <c r="J22" s="31">
        <f t="shared" si="1"/>
        <v>231</v>
      </c>
      <c r="K22" s="32">
        <v>4.38</v>
      </c>
      <c r="L22" s="31">
        <f t="shared" si="2"/>
        <v>398</v>
      </c>
      <c r="M22" s="33">
        <v>2</v>
      </c>
      <c r="N22" s="34">
        <v>57.7</v>
      </c>
      <c r="O22" s="31">
        <f t="shared" si="3"/>
        <v>387</v>
      </c>
      <c r="P22" s="35">
        <f t="shared" si="4"/>
        <v>2028</v>
      </c>
    </row>
    <row r="23" spans="1:16" ht="17.25" customHeight="1" thickBot="1">
      <c r="A23" s="27">
        <v>17</v>
      </c>
      <c r="B23" s="36">
        <v>109</v>
      </c>
      <c r="C23" s="37" t="s">
        <v>47</v>
      </c>
      <c r="D23" s="37" t="s">
        <v>48</v>
      </c>
      <c r="E23" s="30">
        <v>13.5</v>
      </c>
      <c r="F23" s="31">
        <f>IF(E23=0,0,VLOOKUP(E23,[1]Tables!$D$3:$E$152,2,TRUE))</f>
        <v>521</v>
      </c>
      <c r="G23" s="32">
        <v>1.35</v>
      </c>
      <c r="H23" s="31">
        <f t="shared" si="0"/>
        <v>460</v>
      </c>
      <c r="I23" s="32">
        <v>5.35</v>
      </c>
      <c r="J23" s="31">
        <f t="shared" si="1"/>
        <v>230</v>
      </c>
      <c r="K23" s="32">
        <v>4.4800000000000004</v>
      </c>
      <c r="L23" s="31">
        <f t="shared" si="2"/>
        <v>423</v>
      </c>
      <c r="M23" s="33">
        <v>3</v>
      </c>
      <c r="N23" s="34">
        <v>1.5</v>
      </c>
      <c r="O23" s="31">
        <f t="shared" si="3"/>
        <v>351</v>
      </c>
      <c r="P23" s="35">
        <f t="shared" si="4"/>
        <v>1985</v>
      </c>
    </row>
    <row r="24" spans="1:16" ht="17.25" customHeight="1" thickBot="1">
      <c r="A24" s="27">
        <v>18</v>
      </c>
      <c r="B24" s="38">
        <v>118</v>
      </c>
      <c r="C24" s="39" t="s">
        <v>49</v>
      </c>
      <c r="D24" s="39" t="s">
        <v>21</v>
      </c>
      <c r="E24" s="30">
        <v>13.8</v>
      </c>
      <c r="F24" s="31">
        <f>IF(E24=0,0,VLOOKUP(E24,[1]Tables!$D$3:$E$152,2,TRUE))</f>
        <v>497</v>
      </c>
      <c r="G24" s="32">
        <v>1.44</v>
      </c>
      <c r="H24" s="31">
        <f t="shared" si="0"/>
        <v>555</v>
      </c>
      <c r="I24" s="32">
        <v>5.47</v>
      </c>
      <c r="J24" s="31">
        <f t="shared" si="1"/>
        <v>238</v>
      </c>
      <c r="K24" s="32">
        <v>3.73</v>
      </c>
      <c r="L24" s="31">
        <f t="shared" si="2"/>
        <v>248</v>
      </c>
      <c r="M24" s="33">
        <v>2</v>
      </c>
      <c r="N24" s="34">
        <v>55.5</v>
      </c>
      <c r="O24" s="31">
        <f t="shared" si="3"/>
        <v>408</v>
      </c>
      <c r="P24" s="35">
        <f t="shared" si="4"/>
        <v>1946</v>
      </c>
    </row>
    <row r="25" spans="1:16" ht="17.25" customHeight="1" thickBot="1">
      <c r="A25" s="27">
        <v>19</v>
      </c>
      <c r="B25" s="38">
        <v>137</v>
      </c>
      <c r="C25" s="39" t="s">
        <v>50</v>
      </c>
      <c r="D25" s="39" t="s">
        <v>29</v>
      </c>
      <c r="E25" s="30">
        <v>13.7</v>
      </c>
      <c r="F25" s="31">
        <f>IF(E25=0,0,VLOOKUP(E25,[1]Tables!$D$3:$E$152,2,TRUE))</f>
        <v>502</v>
      </c>
      <c r="G25" s="32">
        <v>1.32</v>
      </c>
      <c r="H25" s="31">
        <f t="shared" si="0"/>
        <v>429</v>
      </c>
      <c r="I25" s="32">
        <v>6.62</v>
      </c>
      <c r="J25" s="31">
        <f t="shared" si="1"/>
        <v>311</v>
      </c>
      <c r="K25" s="32">
        <v>3.63</v>
      </c>
      <c r="L25" s="31">
        <f t="shared" si="2"/>
        <v>227</v>
      </c>
      <c r="M25" s="33">
        <v>2</v>
      </c>
      <c r="N25" s="34">
        <v>51.8</v>
      </c>
      <c r="O25" s="31">
        <f t="shared" si="3"/>
        <v>445</v>
      </c>
      <c r="P25" s="35">
        <f t="shared" si="4"/>
        <v>1914</v>
      </c>
    </row>
    <row r="26" spans="1:16" ht="17.25" customHeight="1" thickBot="1">
      <c r="A26" s="27">
        <v>20</v>
      </c>
      <c r="B26" s="36">
        <v>105</v>
      </c>
      <c r="C26" s="37" t="s">
        <v>51</v>
      </c>
      <c r="D26" s="37" t="s">
        <v>52</v>
      </c>
      <c r="E26" s="30">
        <v>15.2</v>
      </c>
      <c r="F26" s="31">
        <f>IF(E26=0,0,VLOOKUP(E26,[1]Tables!$D$3:$E$152,2,TRUE))</f>
        <v>384</v>
      </c>
      <c r="G26" s="32">
        <v>1.26</v>
      </c>
      <c r="H26" s="31">
        <f t="shared" si="0"/>
        <v>369</v>
      </c>
      <c r="I26" s="32">
        <v>8.8699999999999992</v>
      </c>
      <c r="J26" s="31">
        <f t="shared" si="1"/>
        <v>456</v>
      </c>
      <c r="K26" s="32">
        <v>3.68</v>
      </c>
      <c r="L26" s="31">
        <f t="shared" si="2"/>
        <v>237</v>
      </c>
      <c r="M26" s="33">
        <v>3</v>
      </c>
      <c r="N26" s="34">
        <v>2</v>
      </c>
      <c r="O26" s="31">
        <f t="shared" si="3"/>
        <v>347</v>
      </c>
      <c r="P26" s="35">
        <f t="shared" si="4"/>
        <v>1793</v>
      </c>
    </row>
    <row r="27" spans="1:16" ht="17.25" customHeight="1" thickBot="1">
      <c r="A27" s="27">
        <v>21</v>
      </c>
      <c r="B27" s="36">
        <v>112</v>
      </c>
      <c r="C27" s="37" t="s">
        <v>53</v>
      </c>
      <c r="D27" s="37" t="s">
        <v>48</v>
      </c>
      <c r="E27" s="30">
        <v>14.1</v>
      </c>
      <c r="F27" s="31">
        <f>IF(E27=0,0,VLOOKUP(E27,[1]Tables!$D$3:$E$152,2,TRUE))</f>
        <v>471</v>
      </c>
      <c r="G27" s="32">
        <v>1.2</v>
      </c>
      <c r="H27" s="31">
        <f t="shared" si="0"/>
        <v>312</v>
      </c>
      <c r="I27" s="32">
        <v>6.73</v>
      </c>
      <c r="J27" s="31">
        <f t="shared" si="1"/>
        <v>318</v>
      </c>
      <c r="K27" s="32">
        <v>3.66</v>
      </c>
      <c r="L27" s="31">
        <f t="shared" si="2"/>
        <v>233</v>
      </c>
      <c r="M27" s="33">
        <v>2</v>
      </c>
      <c r="N27" s="34">
        <v>51.4</v>
      </c>
      <c r="O27" s="31">
        <f t="shared" si="3"/>
        <v>449</v>
      </c>
      <c r="P27" s="35">
        <f t="shared" si="4"/>
        <v>1783</v>
      </c>
    </row>
    <row r="28" spans="1:16" ht="17.25" customHeight="1" thickBot="1">
      <c r="A28" s="27">
        <v>22</v>
      </c>
      <c r="B28" s="36">
        <v>107</v>
      </c>
      <c r="C28" s="37" t="s">
        <v>54</v>
      </c>
      <c r="D28" s="37" t="s">
        <v>52</v>
      </c>
      <c r="E28" s="30">
        <v>14.4</v>
      </c>
      <c r="F28" s="31">
        <f>IF(E28=0,0,VLOOKUP(E28,[1]Tables!$D$3:$E$152,2,TRUE))</f>
        <v>446</v>
      </c>
      <c r="G28" s="32">
        <v>1.23</v>
      </c>
      <c r="H28" s="31">
        <f t="shared" si="0"/>
        <v>340</v>
      </c>
      <c r="I28" s="32">
        <v>5.61</v>
      </c>
      <c r="J28" s="31">
        <f t="shared" si="1"/>
        <v>247</v>
      </c>
      <c r="K28" s="32">
        <v>3.93</v>
      </c>
      <c r="L28" s="31">
        <f t="shared" si="2"/>
        <v>292</v>
      </c>
      <c r="M28" s="33">
        <v>2</v>
      </c>
      <c r="N28" s="34">
        <v>53.6</v>
      </c>
      <c r="O28" s="31">
        <f t="shared" si="3"/>
        <v>427</v>
      </c>
      <c r="P28" s="35">
        <f t="shared" si="4"/>
        <v>1752</v>
      </c>
    </row>
    <row r="29" spans="1:16" ht="17.25" customHeight="1" thickBot="1">
      <c r="A29" s="27">
        <v>23</v>
      </c>
      <c r="B29" s="38">
        <v>136</v>
      </c>
      <c r="C29" s="41" t="s">
        <v>55</v>
      </c>
      <c r="D29" s="39" t="s">
        <v>29</v>
      </c>
      <c r="E29" s="30">
        <v>13.8</v>
      </c>
      <c r="F29" s="31">
        <f>IF(E29=0,0,VLOOKUP(E29,[1]Tables!$D$3:$E$152,2,TRUE))</f>
        <v>497</v>
      </c>
      <c r="G29" s="32">
        <v>1.23</v>
      </c>
      <c r="H29" s="31">
        <f t="shared" si="0"/>
        <v>340</v>
      </c>
      <c r="I29" s="32">
        <v>5.8</v>
      </c>
      <c r="J29" s="31">
        <f t="shared" si="1"/>
        <v>259</v>
      </c>
      <c r="K29" s="32">
        <v>4.12</v>
      </c>
      <c r="L29" s="31">
        <f t="shared" si="2"/>
        <v>336</v>
      </c>
      <c r="M29" s="33">
        <v>3</v>
      </c>
      <c r="N29" s="34">
        <v>7</v>
      </c>
      <c r="O29" s="31">
        <f t="shared" si="3"/>
        <v>303</v>
      </c>
      <c r="P29" s="35">
        <f t="shared" si="4"/>
        <v>1735</v>
      </c>
    </row>
    <row r="30" spans="1:16" ht="17.25" customHeight="1" thickBot="1">
      <c r="A30" s="27">
        <v>24</v>
      </c>
      <c r="B30" s="38">
        <v>134</v>
      </c>
      <c r="C30" s="39" t="s">
        <v>56</v>
      </c>
      <c r="D30" s="39" t="s">
        <v>46</v>
      </c>
      <c r="E30" s="30">
        <v>14.5</v>
      </c>
      <c r="F30" s="31">
        <f>IF(E30=0,0,VLOOKUP(E30,[1]Tables!$D$3:$E$152,2,TRUE))</f>
        <v>438</v>
      </c>
      <c r="G30" s="32">
        <v>1.23</v>
      </c>
      <c r="H30" s="31">
        <f t="shared" si="0"/>
        <v>340</v>
      </c>
      <c r="I30" s="32">
        <v>5.88</v>
      </c>
      <c r="J30" s="31">
        <f t="shared" si="1"/>
        <v>264</v>
      </c>
      <c r="K30" s="32">
        <v>3.76</v>
      </c>
      <c r="L30" s="31">
        <f t="shared" si="2"/>
        <v>254</v>
      </c>
      <c r="M30" s="33">
        <v>2</v>
      </c>
      <c r="N30" s="34">
        <v>54.4</v>
      </c>
      <c r="O30" s="31">
        <f t="shared" si="3"/>
        <v>419</v>
      </c>
      <c r="P30" s="35">
        <f t="shared" si="4"/>
        <v>1715</v>
      </c>
    </row>
    <row r="31" spans="1:16" ht="17.25" customHeight="1" thickBot="1">
      <c r="A31" s="27">
        <v>25</v>
      </c>
      <c r="B31" s="36">
        <v>93</v>
      </c>
      <c r="C31" s="37" t="s">
        <v>57</v>
      </c>
      <c r="D31" s="37" t="s">
        <v>58</v>
      </c>
      <c r="E31" s="30">
        <v>14.8</v>
      </c>
      <c r="F31" s="31">
        <f>IF(E31=0,0,VLOOKUP(E31,[1]Tables!$D$3:$E$152,2,TRUE))</f>
        <v>414</v>
      </c>
      <c r="G31" s="32">
        <v>1.1499999999999999</v>
      </c>
      <c r="H31" s="31">
        <f t="shared" si="0"/>
        <v>266</v>
      </c>
      <c r="I31" s="32">
        <v>5.73</v>
      </c>
      <c r="J31" s="31">
        <f t="shared" si="1"/>
        <v>254</v>
      </c>
      <c r="K31" s="32">
        <v>4.24</v>
      </c>
      <c r="L31" s="31">
        <f t="shared" si="2"/>
        <v>364</v>
      </c>
      <c r="M31" s="33">
        <v>2</v>
      </c>
      <c r="N31" s="34">
        <v>57.6</v>
      </c>
      <c r="O31" s="31">
        <f t="shared" si="3"/>
        <v>388</v>
      </c>
      <c r="P31" s="35">
        <f t="shared" si="4"/>
        <v>1686</v>
      </c>
    </row>
    <row r="32" spans="1:16" ht="17.25" customHeight="1" thickBot="1">
      <c r="A32" s="27">
        <v>26</v>
      </c>
      <c r="B32" s="38">
        <v>142</v>
      </c>
      <c r="C32" s="39" t="s">
        <v>59</v>
      </c>
      <c r="D32" s="39" t="s">
        <v>25</v>
      </c>
      <c r="E32" s="30">
        <v>15.8</v>
      </c>
      <c r="F32" s="31">
        <f>IF(E32=0,0,VLOOKUP(E32,[1]Tables!$D$3:$E$152,2,TRUE))</f>
        <v>341</v>
      </c>
      <c r="G32" s="32">
        <v>1.32</v>
      </c>
      <c r="H32" s="31">
        <f t="shared" si="0"/>
        <v>429</v>
      </c>
      <c r="I32" s="32">
        <v>7.46</v>
      </c>
      <c r="J32" s="31">
        <f t="shared" si="1"/>
        <v>365</v>
      </c>
      <c r="K32" s="32">
        <v>3.55</v>
      </c>
      <c r="L32" s="31">
        <f t="shared" si="2"/>
        <v>210</v>
      </c>
      <c r="M32" s="33">
        <v>3</v>
      </c>
      <c r="N32" s="34">
        <v>3.1</v>
      </c>
      <c r="O32" s="31">
        <f t="shared" si="3"/>
        <v>337</v>
      </c>
      <c r="P32" s="35">
        <f t="shared" si="4"/>
        <v>1682</v>
      </c>
    </row>
    <row r="33" spans="1:16" ht="17.25" customHeight="1" thickBot="1">
      <c r="A33" s="27">
        <v>27</v>
      </c>
      <c r="B33" s="38">
        <v>121</v>
      </c>
      <c r="C33" s="39" t="s">
        <v>60</v>
      </c>
      <c r="D33" s="39" t="s">
        <v>33</v>
      </c>
      <c r="E33" s="30">
        <v>15.2</v>
      </c>
      <c r="F33" s="31">
        <f>IF(E33=0,0,VLOOKUP(E33,[1]Tables!$D$3:$E$152,2,TRUE))</f>
        <v>384</v>
      </c>
      <c r="G33" s="32">
        <v>1.1499999999999999</v>
      </c>
      <c r="H33" s="31">
        <f t="shared" si="0"/>
        <v>266</v>
      </c>
      <c r="I33" s="32">
        <v>7.08</v>
      </c>
      <c r="J33" s="31">
        <f t="shared" si="1"/>
        <v>340</v>
      </c>
      <c r="K33" s="32">
        <v>4.3600000000000003</v>
      </c>
      <c r="L33" s="31">
        <f t="shared" si="2"/>
        <v>393</v>
      </c>
      <c r="M33" s="33">
        <v>3</v>
      </c>
      <c r="N33" s="34">
        <v>13</v>
      </c>
      <c r="O33" s="31">
        <f t="shared" si="3"/>
        <v>254</v>
      </c>
      <c r="P33" s="35">
        <f t="shared" si="4"/>
        <v>1637</v>
      </c>
    </row>
    <row r="34" spans="1:16" ht="17.25" customHeight="1" thickBot="1">
      <c r="A34" s="27">
        <v>28</v>
      </c>
      <c r="B34" s="38">
        <v>126</v>
      </c>
      <c r="C34" s="39" t="s">
        <v>61</v>
      </c>
      <c r="D34" s="39" t="s">
        <v>62</v>
      </c>
      <c r="E34" s="30">
        <v>14.2</v>
      </c>
      <c r="F34" s="31">
        <f>IF(E34=0,0,VLOOKUP(E34,[1]Tables!$D$3:$E$152,2,TRUE))</f>
        <v>463</v>
      </c>
      <c r="G34" s="32">
        <v>1.29</v>
      </c>
      <c r="H34" s="31">
        <f t="shared" si="0"/>
        <v>399</v>
      </c>
      <c r="I34" s="32">
        <v>5.5</v>
      </c>
      <c r="J34" s="31">
        <f t="shared" si="1"/>
        <v>240</v>
      </c>
      <c r="K34" s="32">
        <v>3.33</v>
      </c>
      <c r="L34" s="31">
        <f t="shared" si="2"/>
        <v>167</v>
      </c>
      <c r="M34" s="33">
        <v>3</v>
      </c>
      <c r="N34" s="34">
        <v>0.5</v>
      </c>
      <c r="O34" s="31">
        <f t="shared" si="3"/>
        <v>361</v>
      </c>
      <c r="P34" s="35">
        <f t="shared" si="4"/>
        <v>1630</v>
      </c>
    </row>
    <row r="35" spans="1:16" ht="17.25" customHeight="1" thickBot="1">
      <c r="A35" s="27">
        <v>29</v>
      </c>
      <c r="B35" s="36">
        <v>74</v>
      </c>
      <c r="C35" s="37" t="s">
        <v>63</v>
      </c>
      <c r="D35" s="37" t="s">
        <v>23</v>
      </c>
      <c r="E35" s="30">
        <v>14.3</v>
      </c>
      <c r="F35" s="31">
        <f>IF(E35=0,0,VLOOKUP(E35,[1]Tables!$D$3:$E$152,2,TRUE))</f>
        <v>454</v>
      </c>
      <c r="G35" s="32">
        <v>1.35</v>
      </c>
      <c r="H35" s="31">
        <f t="shared" si="0"/>
        <v>460</v>
      </c>
      <c r="I35" s="32">
        <v>6.49</v>
      </c>
      <c r="J35" s="31">
        <f t="shared" si="1"/>
        <v>302</v>
      </c>
      <c r="K35" s="32">
        <v>4.32</v>
      </c>
      <c r="L35" s="31">
        <f t="shared" si="2"/>
        <v>384</v>
      </c>
      <c r="M35" s="33">
        <v>0</v>
      </c>
      <c r="N35" s="34">
        <v>0</v>
      </c>
      <c r="O35" s="31">
        <f t="shared" si="3"/>
        <v>0</v>
      </c>
      <c r="P35" s="35">
        <f t="shared" si="4"/>
        <v>1600</v>
      </c>
    </row>
    <row r="36" spans="1:16" ht="17.25" customHeight="1" thickBot="1">
      <c r="A36" s="27">
        <v>30</v>
      </c>
      <c r="B36" s="36">
        <v>94</v>
      </c>
      <c r="C36" s="37" t="s">
        <v>64</v>
      </c>
      <c r="D36" s="37" t="s">
        <v>58</v>
      </c>
      <c r="E36" s="30">
        <v>14.9</v>
      </c>
      <c r="F36" s="31">
        <f>IF(E36=0,0,VLOOKUP(E36,[1]Tables!$D$3:$E$152,2,TRUE))</f>
        <v>406</v>
      </c>
      <c r="G36" s="32">
        <v>1.38</v>
      </c>
      <c r="H36" s="31">
        <f t="shared" si="0"/>
        <v>491</v>
      </c>
      <c r="I36" s="32">
        <v>6.9</v>
      </c>
      <c r="J36" s="31">
        <f t="shared" si="1"/>
        <v>329</v>
      </c>
      <c r="K36" s="32">
        <v>3.59</v>
      </c>
      <c r="L36" s="31">
        <f t="shared" si="2"/>
        <v>218</v>
      </c>
      <c r="M36" s="33">
        <v>3</v>
      </c>
      <c r="N36" s="34">
        <v>27.7</v>
      </c>
      <c r="O36" s="31">
        <f t="shared" si="3"/>
        <v>151</v>
      </c>
      <c r="P36" s="35">
        <f t="shared" si="4"/>
        <v>1595</v>
      </c>
    </row>
    <row r="37" spans="1:16" ht="17.25" customHeight="1" thickBot="1">
      <c r="A37" s="27">
        <v>31</v>
      </c>
      <c r="B37" s="36">
        <v>110</v>
      </c>
      <c r="C37" s="40" t="s">
        <v>65</v>
      </c>
      <c r="D37" s="37" t="s">
        <v>48</v>
      </c>
      <c r="E37" s="30">
        <v>13.5</v>
      </c>
      <c r="F37" s="31">
        <f>IF(E37=0,0,VLOOKUP(E37,[1]Tables!$D$3:$E$152,2,TRUE))</f>
        <v>521</v>
      </c>
      <c r="G37" s="32">
        <v>1.23</v>
      </c>
      <c r="H37" s="31">
        <f t="shared" si="0"/>
        <v>340</v>
      </c>
      <c r="I37" s="32">
        <v>5.23</v>
      </c>
      <c r="J37" s="31">
        <f t="shared" si="1"/>
        <v>223</v>
      </c>
      <c r="K37" s="32">
        <v>4.07</v>
      </c>
      <c r="L37" s="31">
        <f t="shared" si="2"/>
        <v>324</v>
      </c>
      <c r="M37" s="33">
        <v>3</v>
      </c>
      <c r="N37" s="34">
        <v>22.6</v>
      </c>
      <c r="O37" s="31">
        <f t="shared" si="3"/>
        <v>184</v>
      </c>
      <c r="P37" s="35">
        <f t="shared" si="4"/>
        <v>1592</v>
      </c>
    </row>
    <row r="38" spans="1:16" ht="17.25" customHeight="1" thickBot="1">
      <c r="A38" s="27">
        <v>32</v>
      </c>
      <c r="B38" s="36">
        <v>111</v>
      </c>
      <c r="C38" s="37" t="s">
        <v>66</v>
      </c>
      <c r="D38" s="37" t="s">
        <v>48</v>
      </c>
      <c r="E38" s="30">
        <v>14.7</v>
      </c>
      <c r="F38" s="31">
        <f>IF(E38=0,0,VLOOKUP(E38,[1]Tables!$D$3:$E$152,2,TRUE))</f>
        <v>422</v>
      </c>
      <c r="G38" s="32">
        <v>1.1000000000000001</v>
      </c>
      <c r="H38" s="31">
        <f t="shared" si="0"/>
        <v>222</v>
      </c>
      <c r="I38" s="32">
        <v>6.6</v>
      </c>
      <c r="J38" s="31">
        <f t="shared" si="1"/>
        <v>309</v>
      </c>
      <c r="K38" s="32">
        <v>3.46</v>
      </c>
      <c r="L38" s="31">
        <f t="shared" si="2"/>
        <v>192</v>
      </c>
      <c r="M38" s="33">
        <v>2</v>
      </c>
      <c r="N38" s="34">
        <v>53</v>
      </c>
      <c r="O38" s="31">
        <f t="shared" si="3"/>
        <v>433</v>
      </c>
      <c r="P38" s="35">
        <f t="shared" si="4"/>
        <v>1578</v>
      </c>
    </row>
    <row r="39" spans="1:16" ht="17.25" customHeight="1" thickBot="1">
      <c r="A39" s="27">
        <v>33</v>
      </c>
      <c r="B39" s="36">
        <v>114</v>
      </c>
      <c r="C39" s="40" t="s">
        <v>67</v>
      </c>
      <c r="D39" s="37" t="s">
        <v>19</v>
      </c>
      <c r="E39" s="30">
        <v>14.3</v>
      </c>
      <c r="F39" s="31">
        <f>IF(E39=0,0,VLOOKUP(E39,[1]Tables!$D$3:$E$152,2,TRUE))</f>
        <v>454</v>
      </c>
      <c r="G39" s="32">
        <v>1.26</v>
      </c>
      <c r="H39" s="31">
        <f t="shared" si="0"/>
        <v>369</v>
      </c>
      <c r="I39" s="32">
        <v>5.49</v>
      </c>
      <c r="J39" s="31">
        <f t="shared" si="1"/>
        <v>239</v>
      </c>
      <c r="K39" s="32">
        <v>3.87</v>
      </c>
      <c r="L39" s="31">
        <f t="shared" si="2"/>
        <v>279</v>
      </c>
      <c r="M39" s="33">
        <v>3</v>
      </c>
      <c r="N39" s="34">
        <v>15.6</v>
      </c>
      <c r="O39" s="31">
        <f t="shared" si="3"/>
        <v>234</v>
      </c>
      <c r="P39" s="35">
        <f t="shared" si="4"/>
        <v>1575</v>
      </c>
    </row>
    <row r="40" spans="1:16" ht="17.25" customHeight="1" thickBot="1">
      <c r="A40" s="27">
        <v>34</v>
      </c>
      <c r="B40" s="38">
        <v>131</v>
      </c>
      <c r="C40" s="39" t="s">
        <v>68</v>
      </c>
      <c r="D40" s="39" t="s">
        <v>44</v>
      </c>
      <c r="E40" s="30">
        <v>15.2</v>
      </c>
      <c r="F40" s="31">
        <f>IF(E40=0,0,VLOOKUP(E40,[1]Tables!$D$3:$E$152,2,TRUE))</f>
        <v>384</v>
      </c>
      <c r="G40" s="32">
        <v>1.1000000000000001</v>
      </c>
      <c r="H40" s="31">
        <f t="shared" si="0"/>
        <v>222</v>
      </c>
      <c r="I40" s="32">
        <v>7.67</v>
      </c>
      <c r="J40" s="31">
        <f t="shared" si="1"/>
        <v>378</v>
      </c>
      <c r="K40" s="32">
        <v>3.87</v>
      </c>
      <c r="L40" s="31">
        <f t="shared" si="2"/>
        <v>279</v>
      </c>
      <c r="M40" s="33">
        <v>3</v>
      </c>
      <c r="N40" s="34">
        <v>9.9</v>
      </c>
      <c r="O40" s="31">
        <f t="shared" si="3"/>
        <v>279</v>
      </c>
      <c r="P40" s="35">
        <f t="shared" si="4"/>
        <v>1542</v>
      </c>
    </row>
    <row r="41" spans="1:16" ht="17.25" customHeight="1" thickBot="1">
      <c r="A41" s="27">
        <v>35</v>
      </c>
      <c r="B41" s="38">
        <v>119</v>
      </c>
      <c r="C41" s="39" t="s">
        <v>69</v>
      </c>
      <c r="D41" s="39" t="s">
        <v>21</v>
      </c>
      <c r="E41" s="30">
        <v>15</v>
      </c>
      <c r="F41" s="31">
        <f>IF(E41=0,0,VLOOKUP(E41,[1]Tables!$D$3:$E$152,2,TRUE))</f>
        <v>399</v>
      </c>
      <c r="G41" s="32">
        <v>1.23</v>
      </c>
      <c r="H41" s="31">
        <f t="shared" si="0"/>
        <v>340</v>
      </c>
      <c r="I41" s="32">
        <v>6.08</v>
      </c>
      <c r="J41" s="31">
        <f t="shared" si="1"/>
        <v>276</v>
      </c>
      <c r="K41" s="32">
        <v>4.03</v>
      </c>
      <c r="L41" s="31">
        <f t="shared" si="2"/>
        <v>315</v>
      </c>
      <c r="M41" s="33">
        <v>3</v>
      </c>
      <c r="N41" s="34">
        <v>19.100000000000001</v>
      </c>
      <c r="O41" s="31">
        <f t="shared" si="3"/>
        <v>208</v>
      </c>
      <c r="P41" s="35">
        <f t="shared" si="4"/>
        <v>1538</v>
      </c>
    </row>
    <row r="42" spans="1:16" ht="17.25" customHeight="1" thickBot="1">
      <c r="A42" s="27">
        <v>36</v>
      </c>
      <c r="B42" s="36">
        <v>101</v>
      </c>
      <c r="C42" s="37" t="s">
        <v>70</v>
      </c>
      <c r="D42" s="37" t="s">
        <v>71</v>
      </c>
      <c r="E42" s="30">
        <v>14.9</v>
      </c>
      <c r="F42" s="31">
        <f>IF(E42=0,0,VLOOKUP(E42,[1]Tables!$D$3:$E$152,2,TRUE))</f>
        <v>406</v>
      </c>
      <c r="G42" s="32">
        <v>1.1499999999999999</v>
      </c>
      <c r="H42" s="31">
        <f t="shared" si="0"/>
        <v>266</v>
      </c>
      <c r="I42" s="32">
        <v>5.84</v>
      </c>
      <c r="J42" s="31">
        <f t="shared" si="1"/>
        <v>261</v>
      </c>
      <c r="K42" s="32">
        <v>4.21</v>
      </c>
      <c r="L42" s="31">
        <f t="shared" si="2"/>
        <v>357</v>
      </c>
      <c r="M42" s="33">
        <v>3</v>
      </c>
      <c r="N42" s="34">
        <v>14.6</v>
      </c>
      <c r="O42" s="31">
        <f t="shared" si="3"/>
        <v>241</v>
      </c>
      <c r="P42" s="35">
        <f t="shared" si="4"/>
        <v>1531</v>
      </c>
    </row>
    <row r="43" spans="1:16" ht="17.25" customHeight="1" thickBot="1">
      <c r="A43" s="27">
        <v>37</v>
      </c>
      <c r="B43" s="38">
        <v>120</v>
      </c>
      <c r="C43" s="39" t="s">
        <v>72</v>
      </c>
      <c r="D43" s="39" t="s">
        <v>21</v>
      </c>
      <c r="E43" s="30">
        <v>16.5</v>
      </c>
      <c r="F43" s="31">
        <f>IF(E43=0,0,VLOOKUP(E43,[1]Tables!$D$3:$E$152,2,TRUE))</f>
        <v>294</v>
      </c>
      <c r="G43" s="32">
        <v>1.32</v>
      </c>
      <c r="H43" s="31">
        <f t="shared" si="0"/>
        <v>429</v>
      </c>
      <c r="I43" s="32">
        <v>4.78</v>
      </c>
      <c r="J43" s="31">
        <f t="shared" si="1"/>
        <v>194</v>
      </c>
      <c r="K43" s="32">
        <v>3.9</v>
      </c>
      <c r="L43" s="31">
        <f t="shared" si="2"/>
        <v>285</v>
      </c>
      <c r="M43" s="33">
        <v>3</v>
      </c>
      <c r="N43" s="34">
        <v>6.3</v>
      </c>
      <c r="O43" s="31">
        <f t="shared" si="3"/>
        <v>309</v>
      </c>
      <c r="P43" s="35">
        <f t="shared" si="4"/>
        <v>1511</v>
      </c>
    </row>
    <row r="44" spans="1:16" ht="17.25" customHeight="1" thickBot="1">
      <c r="A44" s="27">
        <v>38</v>
      </c>
      <c r="B44" s="38">
        <v>128</v>
      </c>
      <c r="C44" s="39" t="s">
        <v>73</v>
      </c>
      <c r="D44" s="39" t="s">
        <v>62</v>
      </c>
      <c r="E44" s="30">
        <v>14.8</v>
      </c>
      <c r="F44" s="31">
        <f>IF(E44=0,0,VLOOKUP(E44,[1]Tables!$D$3:$E$152,2,TRUE))</f>
        <v>414</v>
      </c>
      <c r="G44" s="32">
        <v>1.23</v>
      </c>
      <c r="H44" s="31">
        <f t="shared" si="0"/>
        <v>340</v>
      </c>
      <c r="I44" s="32">
        <v>5.55</v>
      </c>
      <c r="J44" s="31">
        <f t="shared" si="1"/>
        <v>243</v>
      </c>
      <c r="K44" s="32">
        <v>3.76</v>
      </c>
      <c r="L44" s="31">
        <f t="shared" si="2"/>
        <v>254</v>
      </c>
      <c r="M44" s="33">
        <v>3</v>
      </c>
      <c r="N44" s="32">
        <v>13.3</v>
      </c>
      <c r="O44" s="31">
        <f t="shared" si="3"/>
        <v>251</v>
      </c>
      <c r="P44" s="35">
        <f t="shared" si="4"/>
        <v>1502</v>
      </c>
    </row>
    <row r="45" spans="1:16" ht="17.25" customHeight="1" thickBot="1">
      <c r="A45" s="27">
        <v>39</v>
      </c>
      <c r="B45" s="36">
        <v>98</v>
      </c>
      <c r="C45" s="37" t="s">
        <v>74</v>
      </c>
      <c r="D45" s="37" t="s">
        <v>39</v>
      </c>
      <c r="E45" s="30">
        <v>16.2</v>
      </c>
      <c r="F45" s="31">
        <f>IF(E45=0,0,VLOOKUP(E45,[1]Tables!$D$3:$E$152,2,TRUE))</f>
        <v>314</v>
      </c>
      <c r="G45" s="32">
        <v>1.23</v>
      </c>
      <c r="H45" s="31">
        <f t="shared" si="0"/>
        <v>340</v>
      </c>
      <c r="I45" s="32">
        <v>6.59</v>
      </c>
      <c r="J45" s="31">
        <f t="shared" si="1"/>
        <v>309</v>
      </c>
      <c r="K45" s="32">
        <v>3.3</v>
      </c>
      <c r="L45" s="31">
        <f t="shared" si="2"/>
        <v>161</v>
      </c>
      <c r="M45" s="33">
        <v>3</v>
      </c>
      <c r="N45" s="34">
        <v>5.9</v>
      </c>
      <c r="O45" s="31">
        <f t="shared" si="3"/>
        <v>312</v>
      </c>
      <c r="P45" s="35">
        <f t="shared" si="4"/>
        <v>1436</v>
      </c>
    </row>
    <row r="46" spans="1:16" ht="17.25" customHeight="1" thickBot="1">
      <c r="A46" s="27">
        <v>40</v>
      </c>
      <c r="B46" s="42">
        <v>127</v>
      </c>
      <c r="C46" s="43" t="s">
        <v>75</v>
      </c>
      <c r="D46" s="43" t="s">
        <v>62</v>
      </c>
      <c r="E46" s="30">
        <v>17.899999999999999</v>
      </c>
      <c r="F46" s="31">
        <f>IF(E46=0,0,VLOOKUP(E46,[1]Tables!$D$3:$E$152,2,TRUE))</f>
        <v>212</v>
      </c>
      <c r="G46" s="32">
        <v>1.29</v>
      </c>
      <c r="H46" s="31">
        <f t="shared" si="0"/>
        <v>399</v>
      </c>
      <c r="I46" s="32">
        <v>5.28</v>
      </c>
      <c r="J46" s="31">
        <f t="shared" si="1"/>
        <v>226</v>
      </c>
      <c r="K46" s="32">
        <v>3.23</v>
      </c>
      <c r="L46" s="31">
        <f t="shared" si="2"/>
        <v>148</v>
      </c>
      <c r="M46" s="33">
        <v>2</v>
      </c>
      <c r="N46" s="34">
        <v>51.7</v>
      </c>
      <c r="O46" s="31">
        <f t="shared" si="3"/>
        <v>446</v>
      </c>
      <c r="P46" s="35">
        <f t="shared" si="4"/>
        <v>1431</v>
      </c>
    </row>
    <row r="47" spans="1:16" ht="17.25" customHeight="1" thickBot="1">
      <c r="A47" s="27">
        <v>41</v>
      </c>
      <c r="B47" s="44">
        <v>133</v>
      </c>
      <c r="C47" s="45" t="s">
        <v>76</v>
      </c>
      <c r="D47" s="45" t="s">
        <v>46</v>
      </c>
      <c r="E47" s="30">
        <v>16</v>
      </c>
      <c r="F47" s="31">
        <f>IF(E47=0,0,VLOOKUP(E47,[1]Tables!$D$3:$E$152,2,TRUE))</f>
        <v>327</v>
      </c>
      <c r="G47" s="32">
        <v>1.32</v>
      </c>
      <c r="H47" s="31">
        <f t="shared" si="0"/>
        <v>429</v>
      </c>
      <c r="I47" s="32">
        <v>5.33</v>
      </c>
      <c r="J47" s="31">
        <f t="shared" si="1"/>
        <v>229</v>
      </c>
      <c r="K47" s="32">
        <v>3.27</v>
      </c>
      <c r="L47" s="31">
        <f t="shared" si="2"/>
        <v>155</v>
      </c>
      <c r="M47" s="33">
        <v>3</v>
      </c>
      <c r="N47" s="34">
        <v>9.1</v>
      </c>
      <c r="O47" s="31">
        <f t="shared" si="3"/>
        <v>285</v>
      </c>
      <c r="P47" s="35">
        <f t="shared" si="4"/>
        <v>1425</v>
      </c>
    </row>
    <row r="48" spans="1:16" ht="17.25" customHeight="1" thickBot="1">
      <c r="A48" s="27">
        <v>42</v>
      </c>
      <c r="B48" s="38">
        <v>125</v>
      </c>
      <c r="C48" s="39" t="s">
        <v>77</v>
      </c>
      <c r="D48" s="39" t="s">
        <v>62</v>
      </c>
      <c r="E48" s="30">
        <v>15.3</v>
      </c>
      <c r="F48" s="31">
        <f>IF(E48=0,0,VLOOKUP(E48,[1]Tables!$D$3:$E$152,2,TRUE))</f>
        <v>376</v>
      </c>
      <c r="G48" s="32">
        <v>1.1499999999999999</v>
      </c>
      <c r="H48" s="31">
        <f t="shared" si="0"/>
        <v>266</v>
      </c>
      <c r="I48" s="32">
        <v>4.76</v>
      </c>
      <c r="J48" s="31">
        <f t="shared" si="1"/>
        <v>193</v>
      </c>
      <c r="K48" s="32">
        <v>3.54</v>
      </c>
      <c r="L48" s="31">
        <f t="shared" si="2"/>
        <v>208</v>
      </c>
      <c r="M48" s="33">
        <v>3</v>
      </c>
      <c r="N48" s="34">
        <v>0.6</v>
      </c>
      <c r="O48" s="31">
        <f t="shared" si="3"/>
        <v>360</v>
      </c>
      <c r="P48" s="35">
        <f t="shared" si="4"/>
        <v>1403</v>
      </c>
    </row>
    <row r="49" spans="1:16" ht="17.25" customHeight="1" thickBot="1">
      <c r="A49" s="27">
        <v>43</v>
      </c>
      <c r="B49" s="36">
        <v>145</v>
      </c>
      <c r="C49" s="37" t="s">
        <v>78</v>
      </c>
      <c r="D49" s="37" t="s">
        <v>27</v>
      </c>
      <c r="E49" s="30">
        <v>14.1</v>
      </c>
      <c r="F49" s="31">
        <f>IF(E49=0,0,VLOOKUP(E49,[1]Tables!$D$3:$E$152,2,TRUE))</f>
        <v>471</v>
      </c>
      <c r="G49" s="32">
        <v>0</v>
      </c>
      <c r="H49" s="31">
        <f t="shared" si="0"/>
        <v>0</v>
      </c>
      <c r="I49" s="32">
        <v>7.52</v>
      </c>
      <c r="J49" s="31">
        <f t="shared" si="1"/>
        <v>368</v>
      </c>
      <c r="K49" s="32">
        <v>3.85</v>
      </c>
      <c r="L49" s="31">
        <f t="shared" si="2"/>
        <v>274</v>
      </c>
      <c r="M49" s="33">
        <v>3</v>
      </c>
      <c r="N49" s="34">
        <v>11</v>
      </c>
      <c r="O49" s="31">
        <f t="shared" si="3"/>
        <v>270</v>
      </c>
      <c r="P49" s="35">
        <f t="shared" si="4"/>
        <v>1383</v>
      </c>
    </row>
    <row r="50" spans="1:16" ht="17.25" customHeight="1" thickBot="1">
      <c r="A50" s="27">
        <v>44</v>
      </c>
      <c r="B50" s="38">
        <v>141</v>
      </c>
      <c r="C50" s="39" t="s">
        <v>79</v>
      </c>
      <c r="D50" s="39" t="s">
        <v>25</v>
      </c>
      <c r="E50" s="30">
        <v>16</v>
      </c>
      <c r="F50" s="31">
        <f>IF(E50=0,0,VLOOKUP(E50,[1]Tables!$D$3:$E$152,2,TRUE))</f>
        <v>327</v>
      </c>
      <c r="G50" s="32">
        <v>1.26</v>
      </c>
      <c r="H50" s="31">
        <f t="shared" si="0"/>
        <v>369</v>
      </c>
      <c r="I50" s="32">
        <v>5.68</v>
      </c>
      <c r="J50" s="31">
        <f t="shared" si="1"/>
        <v>251</v>
      </c>
      <c r="K50" s="32">
        <v>3.41</v>
      </c>
      <c r="L50" s="31">
        <f t="shared" si="2"/>
        <v>182</v>
      </c>
      <c r="M50" s="33">
        <v>3</v>
      </c>
      <c r="N50" s="34">
        <v>19</v>
      </c>
      <c r="O50" s="31">
        <f t="shared" si="3"/>
        <v>209</v>
      </c>
      <c r="P50" s="35">
        <f t="shared" si="4"/>
        <v>1338</v>
      </c>
    </row>
    <row r="51" spans="1:16" ht="17.25" customHeight="1" thickBot="1">
      <c r="A51" s="27">
        <v>45</v>
      </c>
      <c r="B51" s="36">
        <v>100</v>
      </c>
      <c r="C51" s="37" t="s">
        <v>80</v>
      </c>
      <c r="D51" s="37" t="s">
        <v>39</v>
      </c>
      <c r="E51" s="30">
        <v>14.4</v>
      </c>
      <c r="F51" s="31">
        <f>IF(E51=0,0,VLOOKUP(E51,[1]Tables!$D$3:$E$152,2,TRUE))</f>
        <v>446</v>
      </c>
      <c r="G51" s="32">
        <v>1.23</v>
      </c>
      <c r="H51" s="31">
        <f t="shared" si="0"/>
        <v>340</v>
      </c>
      <c r="I51" s="32">
        <v>4.54</v>
      </c>
      <c r="J51" s="31">
        <f t="shared" si="1"/>
        <v>180</v>
      </c>
      <c r="K51" s="32">
        <v>3.35</v>
      </c>
      <c r="L51" s="31">
        <f t="shared" si="2"/>
        <v>170</v>
      </c>
      <c r="M51" s="33">
        <v>3</v>
      </c>
      <c r="N51" s="34">
        <v>22.8</v>
      </c>
      <c r="O51" s="31">
        <f t="shared" si="3"/>
        <v>182</v>
      </c>
      <c r="P51" s="35">
        <f t="shared" si="4"/>
        <v>1318</v>
      </c>
    </row>
    <row r="52" spans="1:16" ht="17.25" customHeight="1" thickBot="1">
      <c r="A52" s="27">
        <v>46</v>
      </c>
      <c r="B52" s="36">
        <v>108</v>
      </c>
      <c r="C52" s="37" t="s">
        <v>81</v>
      </c>
      <c r="D52" s="37" t="s">
        <v>52</v>
      </c>
      <c r="E52" s="30">
        <v>15.8</v>
      </c>
      <c r="F52" s="31">
        <f>IF(E52=0,0,VLOOKUP(E52,[1]Tables!$D$3:$E$152,2,TRUE))</f>
        <v>341</v>
      </c>
      <c r="G52" s="32">
        <v>1.23</v>
      </c>
      <c r="H52" s="31">
        <f t="shared" si="0"/>
        <v>340</v>
      </c>
      <c r="I52" s="32">
        <v>6.35</v>
      </c>
      <c r="J52" s="31">
        <f t="shared" si="1"/>
        <v>294</v>
      </c>
      <c r="K52" s="32">
        <v>3.16</v>
      </c>
      <c r="L52" s="31">
        <f t="shared" si="2"/>
        <v>135</v>
      </c>
      <c r="M52" s="33">
        <v>3</v>
      </c>
      <c r="N52" s="34">
        <v>20.100000000000001</v>
      </c>
      <c r="O52" s="31">
        <f t="shared" si="3"/>
        <v>201</v>
      </c>
      <c r="P52" s="35">
        <f t="shared" si="4"/>
        <v>1311</v>
      </c>
    </row>
    <row r="53" spans="1:16" ht="17.25" customHeight="1" thickBot="1">
      <c r="A53" s="27">
        <v>47</v>
      </c>
      <c r="B53" s="36">
        <v>116</v>
      </c>
      <c r="C53" s="40" t="s">
        <v>82</v>
      </c>
      <c r="D53" s="37" t="s">
        <v>19</v>
      </c>
      <c r="E53" s="30">
        <v>16.2</v>
      </c>
      <c r="F53" s="31">
        <f>IF(E53=0,0,VLOOKUP(E53,[1]Tables!$D$3:$E$152,2,TRUE))</f>
        <v>314</v>
      </c>
      <c r="G53" s="32">
        <v>1.05</v>
      </c>
      <c r="H53" s="31">
        <f t="shared" si="0"/>
        <v>180</v>
      </c>
      <c r="I53" s="32">
        <v>4.28</v>
      </c>
      <c r="J53" s="31">
        <f t="shared" si="1"/>
        <v>163</v>
      </c>
      <c r="K53" s="32">
        <v>3.93</v>
      </c>
      <c r="L53" s="31">
        <f t="shared" si="2"/>
        <v>292</v>
      </c>
      <c r="M53" s="33">
        <v>3</v>
      </c>
      <c r="N53" s="34">
        <v>11.6</v>
      </c>
      <c r="O53" s="31">
        <f t="shared" si="3"/>
        <v>265</v>
      </c>
      <c r="P53" s="35">
        <f t="shared" si="4"/>
        <v>1214</v>
      </c>
    </row>
    <row r="54" spans="1:16" ht="17.25" customHeight="1" thickBot="1">
      <c r="A54" s="27">
        <v>48</v>
      </c>
      <c r="B54" s="36">
        <v>95</v>
      </c>
      <c r="C54" s="37" t="s">
        <v>83</v>
      </c>
      <c r="D54" s="37" t="s">
        <v>58</v>
      </c>
      <c r="E54" s="30">
        <v>16.899999999999999</v>
      </c>
      <c r="F54" s="31">
        <f>IF(E54=0,0,VLOOKUP(E54,[1]Tables!$D$3:$E$152,2,TRUE))</f>
        <v>269</v>
      </c>
      <c r="G54" s="32">
        <v>1.1499999999999999</v>
      </c>
      <c r="H54" s="31">
        <f t="shared" si="0"/>
        <v>266</v>
      </c>
      <c r="I54" s="32">
        <v>4.4800000000000004</v>
      </c>
      <c r="J54" s="31">
        <f t="shared" si="1"/>
        <v>176</v>
      </c>
      <c r="K54" s="32">
        <v>3.23</v>
      </c>
      <c r="L54" s="31">
        <f t="shared" si="2"/>
        <v>148</v>
      </c>
      <c r="M54" s="33">
        <v>3</v>
      </c>
      <c r="N54" s="34">
        <v>4</v>
      </c>
      <c r="O54" s="31">
        <f t="shared" si="3"/>
        <v>329</v>
      </c>
      <c r="P54" s="35">
        <f t="shared" si="4"/>
        <v>1188</v>
      </c>
    </row>
    <row r="55" spans="1:16" ht="17.25" customHeight="1" thickBot="1">
      <c r="A55" s="27">
        <v>49</v>
      </c>
      <c r="B55" s="36">
        <v>144</v>
      </c>
      <c r="C55" s="37" t="s">
        <v>84</v>
      </c>
      <c r="D55" s="37" t="s">
        <v>27</v>
      </c>
      <c r="E55" s="30">
        <v>16.5</v>
      </c>
      <c r="F55" s="31">
        <f>IF(E55=0,0,VLOOKUP(E55,[1]Tables!$D$3:$E$152,2,TRUE))</f>
        <v>294</v>
      </c>
      <c r="G55" s="32">
        <v>1.23</v>
      </c>
      <c r="H55" s="31">
        <f t="shared" si="0"/>
        <v>340</v>
      </c>
      <c r="I55" s="32">
        <v>3.93</v>
      </c>
      <c r="J55" s="31">
        <f t="shared" si="1"/>
        <v>142</v>
      </c>
      <c r="K55" s="32">
        <v>4.05</v>
      </c>
      <c r="L55" s="31">
        <f t="shared" si="2"/>
        <v>319</v>
      </c>
      <c r="M55" s="33">
        <v>3</v>
      </c>
      <c r="N55" s="34">
        <v>46.5</v>
      </c>
      <c r="O55" s="31">
        <f t="shared" si="3"/>
        <v>56</v>
      </c>
      <c r="P55" s="35">
        <f t="shared" si="4"/>
        <v>1151</v>
      </c>
    </row>
    <row r="56" spans="1:16" ht="17.25" customHeight="1" thickBot="1">
      <c r="A56" s="27">
        <v>50</v>
      </c>
      <c r="B56" s="36">
        <v>115</v>
      </c>
      <c r="C56" s="37" t="s">
        <v>85</v>
      </c>
      <c r="D56" s="37" t="s">
        <v>19</v>
      </c>
      <c r="E56" s="30">
        <v>16.5</v>
      </c>
      <c r="F56" s="31">
        <f>IF(E56=0,0,VLOOKUP(E56,[1]Tables!$D$3:$E$152,2,TRUE))</f>
        <v>294</v>
      </c>
      <c r="G56" s="32">
        <v>1.23</v>
      </c>
      <c r="H56" s="31">
        <f t="shared" si="0"/>
        <v>340</v>
      </c>
      <c r="I56" s="32">
        <v>5.25</v>
      </c>
      <c r="J56" s="31">
        <f t="shared" si="1"/>
        <v>224</v>
      </c>
      <c r="K56" s="32">
        <v>3.55</v>
      </c>
      <c r="L56" s="31">
        <f t="shared" si="2"/>
        <v>210</v>
      </c>
      <c r="M56" s="33">
        <v>3</v>
      </c>
      <c r="N56" s="34">
        <v>44.5</v>
      </c>
      <c r="O56" s="31">
        <f t="shared" si="3"/>
        <v>64</v>
      </c>
      <c r="P56" s="35">
        <f t="shared" si="4"/>
        <v>1132</v>
      </c>
    </row>
    <row r="57" spans="1:16" ht="17.25" customHeight="1" thickBot="1">
      <c r="A57" s="27">
        <v>51</v>
      </c>
      <c r="B57" s="36">
        <v>87</v>
      </c>
      <c r="C57" s="37" t="s">
        <v>86</v>
      </c>
      <c r="D57" s="37" t="s">
        <v>87</v>
      </c>
      <c r="E57" s="30">
        <v>17.7</v>
      </c>
      <c r="F57" s="31">
        <f>IF(E57=0,0,VLOOKUP(E57,[1]Tables!$D$3:$E$152,2,TRUE))</f>
        <v>223</v>
      </c>
      <c r="G57" s="32">
        <v>1.1499999999999999</v>
      </c>
      <c r="H57" s="31">
        <f t="shared" si="0"/>
        <v>266</v>
      </c>
      <c r="I57" s="32">
        <v>4.63</v>
      </c>
      <c r="J57" s="31">
        <f t="shared" si="1"/>
        <v>185</v>
      </c>
      <c r="K57" s="32">
        <v>3.11</v>
      </c>
      <c r="L57" s="31">
        <f t="shared" si="2"/>
        <v>126</v>
      </c>
      <c r="M57" s="33">
        <v>3</v>
      </c>
      <c r="N57" s="34">
        <v>12.7</v>
      </c>
      <c r="O57" s="31">
        <f t="shared" si="3"/>
        <v>256</v>
      </c>
      <c r="P57" s="35">
        <f t="shared" si="4"/>
        <v>1056</v>
      </c>
    </row>
    <row r="58" spans="1:16" ht="17.25" customHeight="1" thickBot="1">
      <c r="A58" s="27">
        <v>52</v>
      </c>
      <c r="B58" s="36">
        <v>146</v>
      </c>
      <c r="C58" s="37" t="s">
        <v>88</v>
      </c>
      <c r="D58" s="37" t="s">
        <v>27</v>
      </c>
      <c r="E58" s="30">
        <v>17.7</v>
      </c>
      <c r="F58" s="31">
        <f>IF(E58=0,0,VLOOKUP(E58,[1]Tables!$D$3:$E$152,2,TRUE))</f>
        <v>223</v>
      </c>
      <c r="G58" s="32">
        <v>1</v>
      </c>
      <c r="H58" s="31">
        <f t="shared" si="0"/>
        <v>141</v>
      </c>
      <c r="I58" s="32">
        <v>5.42</v>
      </c>
      <c r="J58" s="31">
        <f t="shared" si="1"/>
        <v>235</v>
      </c>
      <c r="K58" s="32">
        <v>3.12</v>
      </c>
      <c r="L58" s="31">
        <f t="shared" si="2"/>
        <v>128</v>
      </c>
      <c r="M58" s="33">
        <v>3</v>
      </c>
      <c r="N58" s="34">
        <v>5.6</v>
      </c>
      <c r="O58" s="31">
        <f t="shared" si="3"/>
        <v>315</v>
      </c>
      <c r="P58" s="35">
        <f t="shared" si="4"/>
        <v>1042</v>
      </c>
    </row>
    <row r="59" spans="1:16" ht="17.25" customHeight="1" thickBot="1">
      <c r="A59" s="27">
        <v>53</v>
      </c>
      <c r="B59" s="36">
        <v>92</v>
      </c>
      <c r="C59" s="37" t="s">
        <v>89</v>
      </c>
      <c r="D59" s="37" t="s">
        <v>90</v>
      </c>
      <c r="E59" s="30">
        <v>18.7</v>
      </c>
      <c r="F59" s="31">
        <f>IF(E59=0,0,VLOOKUP(E59,[1]Tables!$D$3:$E$152,2,TRUE))</f>
        <v>170</v>
      </c>
      <c r="G59" s="32">
        <v>0</v>
      </c>
      <c r="H59" s="31">
        <f t="shared" si="0"/>
        <v>0</v>
      </c>
      <c r="I59" s="32">
        <v>6.32</v>
      </c>
      <c r="J59" s="31">
        <f t="shared" si="1"/>
        <v>292</v>
      </c>
      <c r="K59" s="32">
        <v>3.52</v>
      </c>
      <c r="L59" s="31">
        <f t="shared" si="2"/>
        <v>204</v>
      </c>
      <c r="M59" s="33">
        <v>3</v>
      </c>
      <c r="N59" s="34">
        <v>17.2</v>
      </c>
      <c r="O59" s="31">
        <f t="shared" si="3"/>
        <v>222</v>
      </c>
      <c r="P59" s="35">
        <f t="shared" si="4"/>
        <v>888</v>
      </c>
    </row>
    <row r="60" spans="1:16" ht="17.25" customHeight="1" thickBot="1">
      <c r="A60" s="27">
        <v>54</v>
      </c>
      <c r="B60" s="36">
        <v>90</v>
      </c>
      <c r="C60" s="37" t="s">
        <v>91</v>
      </c>
      <c r="D60" s="37" t="s">
        <v>90</v>
      </c>
      <c r="E60" s="30">
        <v>16.7</v>
      </c>
      <c r="F60" s="31">
        <f>IF(E60=0,0,VLOOKUP(E60,[1]Tables!$D$3:$E$152,2,TRUE))</f>
        <v>282</v>
      </c>
      <c r="G60" s="32">
        <v>1.05</v>
      </c>
      <c r="H60" s="31">
        <f t="shared" si="0"/>
        <v>180</v>
      </c>
      <c r="I60" s="32">
        <v>5.45</v>
      </c>
      <c r="J60" s="31">
        <f t="shared" si="1"/>
        <v>237</v>
      </c>
      <c r="K60" s="32">
        <v>3.09</v>
      </c>
      <c r="L60" s="31">
        <f t="shared" si="2"/>
        <v>122</v>
      </c>
      <c r="M60" s="33">
        <v>3</v>
      </c>
      <c r="N60" s="34">
        <v>48.3</v>
      </c>
      <c r="O60" s="31">
        <f t="shared" si="3"/>
        <v>50</v>
      </c>
      <c r="P60" s="35">
        <f t="shared" si="4"/>
        <v>871</v>
      </c>
    </row>
    <row r="61" spans="1:16" ht="17.25" customHeight="1" thickBot="1">
      <c r="A61" s="27">
        <v>55</v>
      </c>
      <c r="B61" s="36">
        <v>106</v>
      </c>
      <c r="C61" s="37" t="s">
        <v>92</v>
      </c>
      <c r="D61" s="37" t="s">
        <v>52</v>
      </c>
      <c r="E61" s="30">
        <v>18.7</v>
      </c>
      <c r="F61" s="31">
        <f>IF(E61=0,0,VLOOKUP(E61,[1]Tables!$D$3:$E$152,2,TRUE))</f>
        <v>170</v>
      </c>
      <c r="G61" s="32">
        <v>0</v>
      </c>
      <c r="H61" s="31">
        <f t="shared" si="0"/>
        <v>0</v>
      </c>
      <c r="I61" s="32">
        <v>4.9000000000000004</v>
      </c>
      <c r="J61" s="31">
        <f t="shared" si="1"/>
        <v>202</v>
      </c>
      <c r="K61" s="32">
        <v>3.01</v>
      </c>
      <c r="L61" s="31">
        <f t="shared" si="2"/>
        <v>109</v>
      </c>
      <c r="M61" s="33">
        <v>3</v>
      </c>
      <c r="N61" s="34">
        <v>5.9</v>
      </c>
      <c r="O61" s="31">
        <f t="shared" si="3"/>
        <v>312</v>
      </c>
      <c r="P61" s="35">
        <f t="shared" si="4"/>
        <v>793</v>
      </c>
    </row>
    <row r="62" spans="1:16" ht="17.25" customHeight="1" thickBot="1">
      <c r="A62" s="27">
        <v>56</v>
      </c>
      <c r="B62" s="36">
        <v>85</v>
      </c>
      <c r="C62" s="37" t="s">
        <v>93</v>
      </c>
      <c r="D62" s="37" t="s">
        <v>87</v>
      </c>
      <c r="E62" s="46">
        <v>18</v>
      </c>
      <c r="F62" s="48">
        <f>IF(E62=0,0,VLOOKUP(E62,[1]Tables!$D$3:$E$152,2,TRUE))</f>
        <v>206</v>
      </c>
      <c r="G62" s="47">
        <v>1.1000000000000001</v>
      </c>
      <c r="H62" s="48">
        <f t="shared" si="0"/>
        <v>222</v>
      </c>
      <c r="I62" s="47">
        <v>2.91</v>
      </c>
      <c r="J62" s="48">
        <f t="shared" si="1"/>
        <v>80</v>
      </c>
      <c r="K62" s="47">
        <v>0</v>
      </c>
      <c r="L62" s="48">
        <f t="shared" si="2"/>
        <v>0</v>
      </c>
      <c r="M62" s="49">
        <v>3</v>
      </c>
      <c r="N62" s="50">
        <v>14</v>
      </c>
      <c r="O62" s="48">
        <f t="shared" si="3"/>
        <v>246</v>
      </c>
      <c r="P62" s="52">
        <f t="shared" si="4"/>
        <v>754</v>
      </c>
    </row>
    <row r="63" spans="1:16" ht="17.25" customHeight="1" thickBot="1">
      <c r="A63" s="27">
        <v>57</v>
      </c>
      <c r="B63" s="36">
        <v>91</v>
      </c>
      <c r="C63" s="37" t="s">
        <v>94</v>
      </c>
      <c r="D63" s="51" t="s">
        <v>90</v>
      </c>
      <c r="E63" s="53">
        <v>18.3</v>
      </c>
      <c r="F63" s="54">
        <f>IF(E63=0,0,VLOOKUP(E63,[1]Tables!$D$3:$E$152,2,TRUE))</f>
        <v>190</v>
      </c>
      <c r="G63" s="55">
        <v>1</v>
      </c>
      <c r="H63" s="54">
        <f t="shared" si="0"/>
        <v>141</v>
      </c>
      <c r="I63" s="55">
        <v>4.79</v>
      </c>
      <c r="J63" s="54">
        <f t="shared" si="1"/>
        <v>195</v>
      </c>
      <c r="K63" s="55">
        <v>3.33</v>
      </c>
      <c r="L63" s="54">
        <f t="shared" si="2"/>
        <v>167</v>
      </c>
      <c r="M63" s="56">
        <v>3</v>
      </c>
      <c r="N63" s="53">
        <v>47.2</v>
      </c>
      <c r="O63" s="54">
        <f t="shared" si="3"/>
        <v>54</v>
      </c>
      <c r="P63" s="57">
        <f t="shared" si="4"/>
        <v>747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RM plc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hdavies</dc:creator>
  <cp:lastModifiedBy>dgp</cp:lastModifiedBy>
  <dcterms:created xsi:type="dcterms:W3CDTF">2013-05-07T08:51:22Z</dcterms:created>
  <dcterms:modified xsi:type="dcterms:W3CDTF">2013-05-09T07:11:28Z</dcterms:modified>
</cp:coreProperties>
</file>