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30" windowWidth="18915" windowHeight="1153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65" i="1"/>
  <c r="J65"/>
  <c r="H65"/>
  <c r="P65"/>
  <c r="O64"/>
  <c r="L64"/>
  <c r="J64"/>
  <c r="H64"/>
  <c r="F64"/>
  <c r="O63"/>
  <c r="L63"/>
  <c r="J63"/>
  <c r="H63"/>
  <c r="F63"/>
  <c r="P63"/>
  <c r="O62"/>
  <c r="L62"/>
  <c r="J62"/>
  <c r="H62"/>
  <c r="F62"/>
  <c r="O61"/>
  <c r="L61"/>
  <c r="J61"/>
  <c r="H61"/>
  <c r="F61"/>
  <c r="L60"/>
  <c r="J60"/>
  <c r="H60"/>
  <c r="F60"/>
  <c r="P60"/>
  <c r="O59"/>
  <c r="L59"/>
  <c r="J59"/>
  <c r="H59"/>
  <c r="F59"/>
  <c r="P59"/>
  <c r="O58"/>
  <c r="L58"/>
  <c r="J58"/>
  <c r="H58"/>
  <c r="F58"/>
  <c r="O57"/>
  <c r="L57"/>
  <c r="J57"/>
  <c r="H57"/>
  <c r="F57"/>
  <c r="P57"/>
  <c r="O56"/>
  <c r="L56"/>
  <c r="J56"/>
  <c r="H56"/>
  <c r="F56"/>
  <c r="O55"/>
  <c r="L55"/>
  <c r="J55"/>
  <c r="H55"/>
  <c r="F55"/>
  <c r="P55"/>
  <c r="O54"/>
  <c r="L54"/>
  <c r="J54"/>
  <c r="H54"/>
  <c r="F54"/>
  <c r="O53"/>
  <c r="L53"/>
  <c r="J53"/>
  <c r="H53"/>
  <c r="F53"/>
  <c r="P53"/>
  <c r="O52"/>
  <c r="L52"/>
  <c r="J52"/>
  <c r="H52"/>
  <c r="F52"/>
  <c r="O51"/>
  <c r="L51"/>
  <c r="J51"/>
  <c r="H51"/>
  <c r="F51"/>
  <c r="P51"/>
  <c r="O50"/>
  <c r="L50"/>
  <c r="J50"/>
  <c r="H50"/>
  <c r="F50"/>
  <c r="O49"/>
  <c r="L49"/>
  <c r="J49"/>
  <c r="H49"/>
  <c r="F49"/>
  <c r="O48"/>
  <c r="L48"/>
  <c r="J48"/>
  <c r="H48"/>
  <c r="P48"/>
  <c r="F48"/>
  <c r="O47"/>
  <c r="L47"/>
  <c r="J47"/>
  <c r="H47"/>
  <c r="F47"/>
  <c r="O46"/>
  <c r="L46"/>
  <c r="J46"/>
  <c r="H46"/>
  <c r="P46"/>
  <c r="F46"/>
  <c r="O45"/>
  <c r="L45"/>
  <c r="J45"/>
  <c r="H45"/>
  <c r="F45"/>
  <c r="O44"/>
  <c r="L44"/>
  <c r="J44"/>
  <c r="H44"/>
  <c r="P44"/>
  <c r="F44"/>
  <c r="O43"/>
  <c r="L43"/>
  <c r="J43"/>
  <c r="H43"/>
  <c r="F43"/>
  <c r="O42"/>
  <c r="L42"/>
  <c r="J42"/>
  <c r="H42"/>
  <c r="P42"/>
  <c r="F42"/>
  <c r="O41"/>
  <c r="L41"/>
  <c r="J41"/>
  <c r="H41"/>
  <c r="F41"/>
  <c r="O40"/>
  <c r="L40"/>
  <c r="J40"/>
  <c r="H40"/>
  <c r="P40"/>
  <c r="F40"/>
  <c r="O39"/>
  <c r="L39"/>
  <c r="J39"/>
  <c r="H39"/>
  <c r="F39"/>
  <c r="O38"/>
  <c r="L38"/>
  <c r="J38"/>
  <c r="H38"/>
  <c r="P38"/>
  <c r="F38"/>
  <c r="O37"/>
  <c r="L37"/>
  <c r="J37"/>
  <c r="H37"/>
  <c r="F37"/>
  <c r="O36"/>
  <c r="L36"/>
  <c r="J36"/>
  <c r="H36"/>
  <c r="P36"/>
  <c r="F36"/>
  <c r="O35"/>
  <c r="L35"/>
  <c r="J35"/>
  <c r="H35"/>
  <c r="F35"/>
  <c r="P35"/>
  <c r="O34"/>
  <c r="L34"/>
  <c r="J34"/>
  <c r="H34"/>
  <c r="F34"/>
  <c r="O33"/>
  <c r="L33"/>
  <c r="J33"/>
  <c r="H33"/>
  <c r="F33"/>
  <c r="P33"/>
  <c r="O32"/>
  <c r="L32"/>
  <c r="J32"/>
  <c r="H32"/>
  <c r="F32"/>
  <c r="O31"/>
  <c r="L31"/>
  <c r="J31"/>
  <c r="H31"/>
  <c r="F31"/>
  <c r="P31"/>
  <c r="O30"/>
  <c r="L30"/>
  <c r="J30"/>
  <c r="H30"/>
  <c r="F30"/>
  <c r="O29"/>
  <c r="L29"/>
  <c r="J29"/>
  <c r="H29"/>
  <c r="F29"/>
  <c r="P29"/>
  <c r="O28"/>
  <c r="L28"/>
  <c r="J28"/>
  <c r="H28"/>
  <c r="F28"/>
  <c r="O27"/>
  <c r="L27"/>
  <c r="J27"/>
  <c r="H27"/>
  <c r="F27"/>
  <c r="P27"/>
  <c r="O26"/>
  <c r="L26"/>
  <c r="J26"/>
  <c r="H26"/>
  <c r="F26"/>
  <c r="O25"/>
  <c r="L25"/>
  <c r="J25"/>
  <c r="H25"/>
  <c r="F25"/>
  <c r="P25"/>
  <c r="O24"/>
  <c r="L24"/>
  <c r="J24"/>
  <c r="H24"/>
  <c r="F24"/>
  <c r="O23"/>
  <c r="L23"/>
  <c r="J23"/>
  <c r="H23"/>
  <c r="F23"/>
  <c r="P23"/>
  <c r="O22"/>
  <c r="L22"/>
  <c r="J22"/>
  <c r="H22"/>
  <c r="F22"/>
  <c r="O21"/>
  <c r="L21"/>
  <c r="J21"/>
  <c r="H21"/>
  <c r="F21"/>
  <c r="P21"/>
  <c r="O20"/>
  <c r="L20"/>
  <c r="J20"/>
  <c r="H20"/>
  <c r="F20"/>
  <c r="O19"/>
  <c r="L19"/>
  <c r="J19"/>
  <c r="H19"/>
  <c r="F19"/>
  <c r="P19"/>
  <c r="O18"/>
  <c r="L18"/>
  <c r="J18"/>
  <c r="H18"/>
  <c r="F18"/>
  <c r="O17"/>
  <c r="L17"/>
  <c r="J17"/>
  <c r="H17"/>
  <c r="F17"/>
  <c r="P17"/>
  <c r="O16"/>
  <c r="L16"/>
  <c r="J16"/>
  <c r="H16"/>
  <c r="F16"/>
  <c r="O15"/>
  <c r="L15"/>
  <c r="J15"/>
  <c r="H15"/>
  <c r="F15"/>
  <c r="P15"/>
  <c r="O14"/>
  <c r="L14"/>
  <c r="J14"/>
  <c r="H14"/>
  <c r="F14"/>
  <c r="O13"/>
  <c r="L13"/>
  <c r="J13"/>
  <c r="H13"/>
  <c r="F13"/>
  <c r="P13"/>
  <c r="O12"/>
  <c r="L12"/>
  <c r="J12"/>
  <c r="H12"/>
  <c r="F12"/>
  <c r="O11"/>
  <c r="L11"/>
  <c r="J11"/>
  <c r="H11"/>
  <c r="F11"/>
  <c r="P11"/>
  <c r="O10"/>
  <c r="L10"/>
  <c r="J10"/>
  <c r="H10"/>
  <c r="F10"/>
  <c r="O9"/>
  <c r="L9"/>
  <c r="J9"/>
  <c r="H9"/>
  <c r="F9"/>
  <c r="P9"/>
  <c r="O8"/>
  <c r="L8"/>
  <c r="J8"/>
  <c r="H8"/>
  <c r="F8"/>
  <c r="O7"/>
  <c r="L7"/>
  <c r="J7"/>
  <c r="H7"/>
  <c r="F7"/>
  <c r="P7"/>
  <c r="P62"/>
  <c r="P8"/>
  <c r="P10"/>
  <c r="P12"/>
  <c r="P14"/>
  <c r="P16"/>
  <c r="P18"/>
  <c r="P20"/>
  <c r="P22"/>
  <c r="P24"/>
  <c r="P26"/>
  <c r="P28"/>
  <c r="P30"/>
  <c r="P32"/>
  <c r="P34"/>
  <c r="P37"/>
  <c r="P39"/>
  <c r="P41"/>
  <c r="P43"/>
  <c r="P45"/>
  <c r="P47"/>
  <c r="P49"/>
  <c r="P50"/>
  <c r="P52"/>
  <c r="P54"/>
  <c r="P56"/>
  <c r="P58"/>
  <c r="P61"/>
  <c r="P64"/>
</calcChain>
</file>

<file path=xl/sharedStrings.xml><?xml version="1.0" encoding="utf-8"?>
<sst xmlns="http://schemas.openxmlformats.org/spreadsheetml/2006/main" count="136" uniqueCount="96">
  <si>
    <t>Junior Boys PENTATHLON - Under 15 HERTFORDSHIRE Schools scoring HAND TIMES</t>
  </si>
  <si>
    <t>80 Meter</t>
  </si>
  <si>
    <t>High</t>
  </si>
  <si>
    <t>Shot</t>
  </si>
  <si>
    <t>Long</t>
  </si>
  <si>
    <t xml:space="preserve"> 800 Meters</t>
  </si>
  <si>
    <t>Points</t>
  </si>
  <si>
    <t>Pos</t>
  </si>
  <si>
    <t>No</t>
  </si>
  <si>
    <t>Name</t>
  </si>
  <si>
    <t>School</t>
  </si>
  <si>
    <t>Hurdles</t>
  </si>
  <si>
    <t>Jump</t>
  </si>
  <si>
    <t>M</t>
  </si>
  <si>
    <t>SS.S</t>
  </si>
  <si>
    <t>Total</t>
  </si>
  <si>
    <t>Max Price</t>
  </si>
  <si>
    <t>Barnwell</t>
  </si>
  <si>
    <t>Kesi Oludoye</t>
  </si>
  <si>
    <t>St Georges</t>
  </si>
  <si>
    <t>Jacob Holderness</t>
  </si>
  <si>
    <t>Peter Keefe</t>
  </si>
  <si>
    <t>Hitchin Boys’</t>
  </si>
  <si>
    <t>Rob Green</t>
  </si>
  <si>
    <t>Richard Hale</t>
  </si>
  <si>
    <t>Junior Forjour</t>
  </si>
  <si>
    <t>Luke Rhodes</t>
  </si>
  <si>
    <t>Sandringham</t>
  </si>
  <si>
    <t xml:space="preserve">George Marvel </t>
  </si>
  <si>
    <t>Alfie Florence</t>
  </si>
  <si>
    <t>Nobel</t>
  </si>
  <si>
    <t>Rohan Finnegan</t>
  </si>
  <si>
    <t>Watford Boys</t>
  </si>
  <si>
    <t>Cam Bailey</t>
  </si>
  <si>
    <t>Aig Ojehomon</t>
  </si>
  <si>
    <t>Dan Goldingay</t>
  </si>
  <si>
    <t>Alex Whitney</t>
  </si>
  <si>
    <t>Cheshunt</t>
  </si>
  <si>
    <t>Dan O’Connor</t>
  </si>
  <si>
    <t>St Clement Danes</t>
  </si>
  <si>
    <t>Jordan Illingworth</t>
  </si>
  <si>
    <t>David Odita</t>
  </si>
  <si>
    <t>Tyler Gray</t>
  </si>
  <si>
    <t>Tolaji Bola</t>
  </si>
  <si>
    <t>St Albans</t>
  </si>
  <si>
    <t>Jacob Bockenhauler</t>
  </si>
  <si>
    <t>Beaumont</t>
  </si>
  <si>
    <t>Vinnie Skilton</t>
  </si>
  <si>
    <t>JFK</t>
  </si>
  <si>
    <t>Dom Boost</t>
  </si>
  <si>
    <t>Alex Hollingsworth</t>
  </si>
  <si>
    <t>Queens</t>
  </si>
  <si>
    <t>Luke Benton</t>
  </si>
  <si>
    <t>William Cartledge</t>
  </si>
  <si>
    <t>JHN</t>
  </si>
  <si>
    <t>Josh Swindell</t>
  </si>
  <si>
    <t>Murray Bond</t>
  </si>
  <si>
    <t>Max Chambers</t>
  </si>
  <si>
    <t>Antoine Oget</t>
  </si>
  <si>
    <t>Sana Edwards</t>
  </si>
  <si>
    <t>Lewis Smith</t>
  </si>
  <si>
    <t>Callum Ellesley</t>
  </si>
  <si>
    <t>Goffs</t>
  </si>
  <si>
    <t>Josh Farraway</t>
  </si>
  <si>
    <t>Kitan Sorunke</t>
  </si>
  <si>
    <t>Kyle Douglas</t>
  </si>
  <si>
    <t xml:space="preserve">St Albans </t>
  </si>
  <si>
    <t>James Lear</t>
  </si>
  <si>
    <t>Ben Pattison</t>
  </si>
  <si>
    <t>Parmiter’s</t>
  </si>
  <si>
    <t>Ronan Harris</t>
  </si>
  <si>
    <t xml:space="preserve">Parmiter’s </t>
  </si>
  <si>
    <t>Sam Carter</t>
  </si>
  <si>
    <t>Piers Dorward</t>
  </si>
  <si>
    <t>Chris Noone</t>
  </si>
  <si>
    <t>George Turvey</t>
  </si>
  <si>
    <t>Rhys Whitney</t>
  </si>
  <si>
    <t>Joe Payne</t>
  </si>
  <si>
    <t>Ben Jones</t>
  </si>
  <si>
    <t>Cameron Njile</t>
  </si>
  <si>
    <t>Jack Hailey</t>
  </si>
  <si>
    <t>Bushey Academy</t>
  </si>
  <si>
    <t>Keir Allan</t>
  </si>
  <si>
    <t xml:space="preserve">Ben Stone </t>
  </si>
  <si>
    <t>Matthew Spicer</t>
  </si>
  <si>
    <t xml:space="preserve">Edwinstree </t>
  </si>
  <si>
    <t>Ben Kimpton</t>
  </si>
  <si>
    <t>Jack Hockney</t>
  </si>
  <si>
    <t>Zak Guerfi</t>
  </si>
  <si>
    <t>Adam Allaway</t>
  </si>
  <si>
    <t>Will Holland</t>
  </si>
  <si>
    <t>Jack Guiton</t>
  </si>
  <si>
    <t>Will Moroney</t>
  </si>
  <si>
    <t>Albert Dandyk-Ross</t>
  </si>
  <si>
    <t>Alex Morgan</t>
  </si>
  <si>
    <t>Winning Team - St Georges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</si>
</sst>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Protection="1"/>
    <xf numFmtId="0" fontId="2" fillId="0" borderId="0" xfId="0" applyFont="1" applyAlignment="1" applyProtection="1">
      <alignment horizontal="left"/>
    </xf>
    <xf numFmtId="164" fontId="1" fillId="0" borderId="0" xfId="0" applyNumberFormat="1" applyFont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  <xf numFmtId="2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/>
    </xf>
    <xf numFmtId="1" fontId="1" fillId="0" borderId="0" xfId="0" applyNumberFormat="1" applyFont="1" applyProtection="1"/>
    <xf numFmtId="0" fontId="3" fillId="0" borderId="0" xfId="0" applyFont="1" applyAlignment="1" applyProtection="1">
      <alignment horizontal="left"/>
      <protection locked="0"/>
    </xf>
    <xf numFmtId="164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1" fontId="0" fillId="0" borderId="0" xfId="0" applyNumberFormat="1"/>
    <xf numFmtId="0" fontId="3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2" xfId="0" applyNumberFormat="1" applyFont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>
      <alignment horizontal="center"/>
    </xf>
    <xf numFmtId="2" fontId="3" fillId="0" borderId="3" xfId="0" applyNumberFormat="1" applyFont="1" applyBorder="1" applyAlignment="1" applyProtection="1">
      <alignment horizontal="center"/>
      <protection locked="0"/>
    </xf>
    <xf numFmtId="0" fontId="3" fillId="0" borderId="4" xfId="0" applyNumberFormat="1" applyFont="1" applyBorder="1" applyAlignment="1" applyProtection="1">
      <alignment horizontal="left"/>
      <protection locked="0"/>
    </xf>
    <xf numFmtId="0" fontId="3" fillId="2" borderId="3" xfId="0" applyNumberFormat="1" applyFont="1" applyFill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6" xfId="0" applyFont="1" applyBorder="1" applyAlignment="1" applyProtection="1">
      <alignment horizontal="center"/>
      <protection locked="0"/>
    </xf>
    <xf numFmtId="164" fontId="3" fillId="0" borderId="6" xfId="0" applyNumberFormat="1" applyFont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>
      <alignment horizontal="center"/>
    </xf>
    <xf numFmtId="2" fontId="3" fillId="0" borderId="6" xfId="0" applyNumberFormat="1" applyFont="1" applyBorder="1" applyAlignment="1" applyProtection="1">
      <alignment horizontal="center"/>
      <protection locked="0"/>
    </xf>
    <xf numFmtId="0" fontId="3" fillId="0" borderId="6" xfId="0" applyNumberFormat="1" applyFont="1" applyBorder="1" applyAlignment="1" applyProtection="1">
      <alignment horizontal="left"/>
      <protection locked="0"/>
    </xf>
    <xf numFmtId="0" fontId="3" fillId="2" borderId="6" xfId="0" applyNumberFormat="1" applyFont="1" applyFill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164" fontId="0" fillId="0" borderId="6" xfId="0" applyNumberFormat="1" applyBorder="1" applyAlignment="1" applyProtection="1">
      <alignment horizontal="center"/>
      <protection locked="0"/>
    </xf>
    <xf numFmtId="1" fontId="0" fillId="2" borderId="6" xfId="0" applyNumberFormat="1" applyFill="1" applyBorder="1" applyAlignment="1">
      <alignment horizontal="center"/>
    </xf>
    <xf numFmtId="2" fontId="0" fillId="0" borderId="6" xfId="0" applyNumberFormat="1" applyBorder="1" applyAlignment="1" applyProtection="1">
      <alignment horizontal="center"/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5" fillId="0" borderId="6" xfId="0" applyNumberFormat="1" applyFont="1" applyBorder="1"/>
    <xf numFmtId="0" fontId="0" fillId="0" borderId="6" xfId="0" applyBorder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vertical="top" wrapText="1"/>
    </xf>
    <xf numFmtId="164" fontId="0" fillId="0" borderId="12" xfId="0" applyNumberFormat="1" applyBorder="1" applyAlignment="1" applyProtection="1">
      <alignment horizontal="center"/>
      <protection locked="0"/>
    </xf>
    <xf numFmtId="1" fontId="0" fillId="2" borderId="12" xfId="0" applyNumberFormat="1" applyFill="1" applyBorder="1" applyAlignment="1">
      <alignment horizontal="center"/>
    </xf>
    <xf numFmtId="2" fontId="0" fillId="0" borderId="12" xfId="0" applyNumberFormat="1" applyBorder="1" applyAlignment="1" applyProtection="1">
      <alignment horizontal="center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1" fontId="0" fillId="2" borderId="13" xfId="0" applyNumberFormat="1" applyFill="1" applyBorder="1" applyAlignment="1">
      <alignment horizontal="center"/>
    </xf>
    <xf numFmtId="1" fontId="5" fillId="0" borderId="12" xfId="0" applyNumberFormat="1" applyFont="1" applyBorder="1"/>
    <xf numFmtId="164" fontId="0" fillId="0" borderId="14" xfId="0" applyNumberFormat="1" applyBorder="1" applyAlignment="1" applyProtection="1">
      <alignment horizontal="center"/>
      <protection locked="0"/>
    </xf>
    <xf numFmtId="1" fontId="0" fillId="2" borderId="15" xfId="0" applyNumberFormat="1" applyFill="1" applyBorder="1" applyAlignment="1">
      <alignment horizontal="center"/>
    </xf>
    <xf numFmtId="2" fontId="0" fillId="0" borderId="15" xfId="0" applyNumberFormat="1" applyBorder="1" applyAlignment="1" applyProtection="1">
      <alignment horizontal="center"/>
      <protection locked="0"/>
    </xf>
    <xf numFmtId="1" fontId="0" fillId="0" borderId="15" xfId="0" applyNumberFormat="1" applyBorder="1" applyAlignment="1" applyProtection="1">
      <alignment horizontal="center"/>
      <protection locked="0"/>
    </xf>
    <xf numFmtId="164" fontId="0" fillId="0" borderId="15" xfId="0" applyNumberFormat="1" applyBorder="1" applyAlignment="1" applyProtection="1">
      <alignment horizontal="center"/>
      <protection locked="0"/>
    </xf>
    <xf numFmtId="1" fontId="5" fillId="0" borderId="15" xfId="0" applyNumberFormat="1" applyFont="1" applyBorder="1"/>
    <xf numFmtId="164" fontId="0" fillId="0" borderId="16" xfId="0" applyNumberFormat="1" applyBorder="1" applyAlignment="1" applyProtection="1">
      <alignment horizontal="center"/>
      <protection locked="0"/>
    </xf>
    <xf numFmtId="2" fontId="0" fillId="0" borderId="13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64" fontId="0" fillId="0" borderId="13" xfId="0" applyNumberFormat="1" applyBorder="1" applyAlignment="1" applyProtection="1">
      <alignment horizontal="center"/>
      <protection locked="0"/>
    </xf>
    <xf numFmtId="1" fontId="5" fillId="0" borderId="13" xfId="0" applyNumberFormat="1" applyFont="1" applyBorder="1"/>
    <xf numFmtId="1" fontId="0" fillId="0" borderId="17" xfId="0" applyNumberFormat="1" applyBorder="1" applyAlignment="1" applyProtection="1">
      <alignment horizontal="center"/>
      <protection locked="0"/>
    </xf>
    <xf numFmtId="164" fontId="0" fillId="0" borderId="17" xfId="0" applyNumberFormat="1" applyBorder="1" applyAlignment="1" applyProtection="1">
      <alignment horizontal="center"/>
      <protection locked="0"/>
    </xf>
    <xf numFmtId="1" fontId="0" fillId="2" borderId="18" xfId="0" applyNumberFormat="1" applyFill="1" applyBorder="1" applyAlignment="1">
      <alignment horizontal="center"/>
    </xf>
    <xf numFmtId="1" fontId="0" fillId="2" borderId="19" xfId="0" applyNumberFormat="1" applyFill="1" applyBorder="1" applyAlignment="1">
      <alignment horizontal="center"/>
    </xf>
    <xf numFmtId="1" fontId="0" fillId="0" borderId="20" xfId="0" applyNumberFormat="1" applyBorder="1" applyAlignment="1" applyProtection="1">
      <alignment horizontal="center"/>
      <protection locked="0"/>
    </xf>
    <xf numFmtId="164" fontId="0" fillId="0" borderId="20" xfId="0" applyNumberFormat="1" applyBorder="1" applyAlignment="1" applyProtection="1">
      <alignment horizontal="center"/>
      <protection locked="0"/>
    </xf>
    <xf numFmtId="164" fontId="6" fillId="0" borderId="16" xfId="0" applyNumberFormat="1" applyFont="1" applyBorder="1" applyAlignment="1" applyProtection="1">
      <alignment horizontal="center"/>
      <protection locked="0"/>
    </xf>
    <xf numFmtId="2" fontId="6" fillId="0" borderId="13" xfId="0" applyNumberFormat="1" applyFont="1" applyBorder="1" applyAlignment="1" applyProtection="1">
      <alignment horizontal="center"/>
      <protection locked="0"/>
    </xf>
    <xf numFmtId="0" fontId="6" fillId="0" borderId="13" xfId="0" applyNumberFormat="1" applyFont="1" applyBorder="1" applyAlignment="1" applyProtection="1">
      <alignment horizontal="center"/>
      <protection locked="0"/>
    </xf>
    <xf numFmtId="164" fontId="6" fillId="0" borderId="13" xfId="0" applyNumberFormat="1" applyFont="1" applyBorder="1" applyAlignment="1" applyProtection="1">
      <alignment horizontal="center"/>
      <protection locked="0"/>
    </xf>
    <xf numFmtId="0" fontId="2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5"/>
  <sheetViews>
    <sheetView tabSelected="1" zoomScaleNormal="100" workbookViewId="0">
      <selection activeCell="D5" sqref="D5"/>
    </sheetView>
  </sheetViews>
  <sheetFormatPr defaultRowHeight="15"/>
  <cols>
    <col min="3" max="3" width="18" customWidth="1"/>
    <col min="4" max="4" width="16.5703125" customWidth="1"/>
  </cols>
  <sheetData>
    <row r="1" spans="1:16" ht="18">
      <c r="A1" s="1"/>
      <c r="B1" s="2" t="s">
        <v>0</v>
      </c>
      <c r="C1" s="2"/>
      <c r="D1" s="2"/>
      <c r="E1" s="3"/>
      <c r="F1" s="4"/>
      <c r="G1" s="5"/>
      <c r="H1" s="4"/>
      <c r="I1" s="5"/>
      <c r="J1" s="4"/>
      <c r="K1" s="5"/>
      <c r="L1" s="4"/>
      <c r="M1" s="4"/>
      <c r="N1" s="3"/>
      <c r="O1" s="6"/>
      <c r="P1" s="7"/>
    </row>
    <row r="2" spans="1:16" ht="18">
      <c r="A2" s="1"/>
      <c r="B2" s="2"/>
      <c r="C2" s="2"/>
      <c r="D2" s="2"/>
      <c r="E2" s="3"/>
      <c r="F2" s="4"/>
      <c r="G2" s="5"/>
      <c r="H2" s="4"/>
      <c r="I2" s="5"/>
      <c r="J2" s="4"/>
      <c r="K2" s="5"/>
      <c r="L2" s="4"/>
      <c r="M2" s="4"/>
      <c r="N2" s="3"/>
      <c r="O2" s="6"/>
      <c r="P2" s="7"/>
    </row>
    <row r="3" spans="1:16" ht="18">
      <c r="A3" s="69" t="s">
        <v>95</v>
      </c>
      <c r="B3" s="2"/>
      <c r="C3" s="2"/>
      <c r="D3" s="2"/>
      <c r="E3" s="3"/>
      <c r="F3" s="4"/>
      <c r="G3" s="5"/>
      <c r="H3" s="4"/>
      <c r="I3" s="5"/>
      <c r="J3" s="4"/>
      <c r="K3" s="5"/>
      <c r="L3" s="4"/>
      <c r="M3" s="4"/>
      <c r="N3" s="3"/>
      <c r="O3" s="6"/>
      <c r="P3" s="7"/>
    </row>
    <row r="4" spans="1:16" ht="15.75" thickBot="1">
      <c r="B4" s="8"/>
      <c r="C4" s="8"/>
      <c r="D4" s="8"/>
      <c r="E4" s="9"/>
      <c r="F4" s="10"/>
      <c r="G4" s="11"/>
      <c r="H4" s="10"/>
      <c r="I4" s="11"/>
      <c r="J4" s="10"/>
      <c r="K4" s="11"/>
      <c r="L4" s="10"/>
      <c r="M4" s="12"/>
      <c r="N4" s="9"/>
      <c r="O4" s="13"/>
      <c r="P4" s="14"/>
    </row>
    <row r="5" spans="1:16">
      <c r="A5" s="15"/>
      <c r="B5" s="16"/>
      <c r="C5" s="16"/>
      <c r="D5" s="16"/>
      <c r="E5" s="17" t="s">
        <v>1</v>
      </c>
      <c r="F5" s="18"/>
      <c r="G5" s="19" t="s">
        <v>2</v>
      </c>
      <c r="H5" s="18"/>
      <c r="I5" s="19" t="s">
        <v>3</v>
      </c>
      <c r="J5" s="18"/>
      <c r="K5" s="19" t="s">
        <v>4</v>
      </c>
      <c r="L5" s="18"/>
      <c r="M5" s="20" t="s">
        <v>5</v>
      </c>
      <c r="N5" s="17"/>
      <c r="O5" s="21"/>
      <c r="P5" s="22" t="s">
        <v>6</v>
      </c>
    </row>
    <row r="6" spans="1:16" ht="14.25" customHeight="1" thickBot="1">
      <c r="A6" s="23" t="s">
        <v>7</v>
      </c>
      <c r="B6" s="24" t="s">
        <v>8</v>
      </c>
      <c r="C6" s="24" t="s">
        <v>9</v>
      </c>
      <c r="D6" s="24" t="s">
        <v>10</v>
      </c>
      <c r="E6" s="25" t="s">
        <v>11</v>
      </c>
      <c r="F6" s="26"/>
      <c r="G6" s="27" t="s">
        <v>12</v>
      </c>
      <c r="H6" s="26"/>
      <c r="I6" s="27"/>
      <c r="J6" s="26"/>
      <c r="K6" s="27" t="s">
        <v>12</v>
      </c>
      <c r="L6" s="26"/>
      <c r="M6" s="28" t="s">
        <v>13</v>
      </c>
      <c r="N6" s="25" t="s">
        <v>14</v>
      </c>
      <c r="O6" s="29"/>
      <c r="P6" s="30" t="s">
        <v>15</v>
      </c>
    </row>
    <row r="7" spans="1:16" ht="14.25" customHeight="1" thickBot="1">
      <c r="A7" s="31">
        <v>1</v>
      </c>
      <c r="B7" s="32">
        <v>147</v>
      </c>
      <c r="C7" s="33" t="s">
        <v>16</v>
      </c>
      <c r="D7" s="33" t="s">
        <v>17</v>
      </c>
      <c r="E7" s="34">
        <v>11.6</v>
      </c>
      <c r="F7" s="35">
        <f t="shared" ref="F7:F38" si="0">IF(E7=0,0,TRUNC(7.399*((23.76-E7)^1.835)))</f>
        <v>724</v>
      </c>
      <c r="G7" s="36">
        <v>1.78</v>
      </c>
      <c r="H7" s="35">
        <f t="shared" ref="H7:H38" si="1">IF(G7=0,0,TRUNC(0.8465*(((G7*100)-75)^1.42)))</f>
        <v>610</v>
      </c>
      <c r="I7" s="36">
        <v>11.98</v>
      </c>
      <c r="J7" s="35">
        <f t="shared" ref="J7:J38" si="2">IF(I7=0,0,TRUNC(51.39*((I7-1.5)^1.05)))</f>
        <v>605</v>
      </c>
      <c r="K7" s="36">
        <v>5.62</v>
      </c>
      <c r="L7" s="35">
        <f t="shared" ref="L7:L38" si="3">IF(K7=0,0,TRUNC(0.14354*(((K7*100)-220)^1.4)))</f>
        <v>506</v>
      </c>
      <c r="M7" s="37">
        <v>2</v>
      </c>
      <c r="N7" s="34">
        <v>32.700000000000003</v>
      </c>
      <c r="O7" s="35">
        <f t="shared" ref="O7:O38" si="4">IF(M7+N7=0,0,TRUNC(0.232*((200-(M7*60+N7))^1.85)))</f>
        <v>291</v>
      </c>
      <c r="P7" s="38">
        <f t="shared" ref="P7:P38" si="5">SUM(F7,H7,J7,L7,O7)</f>
        <v>2736</v>
      </c>
    </row>
    <row r="8" spans="1:16" ht="14.25" customHeight="1" thickBot="1">
      <c r="A8" s="39">
        <v>2</v>
      </c>
      <c r="B8" s="40">
        <v>207</v>
      </c>
      <c r="C8" s="41" t="s">
        <v>18</v>
      </c>
      <c r="D8" s="41" t="s">
        <v>19</v>
      </c>
      <c r="E8" s="42">
        <v>13</v>
      </c>
      <c r="F8" s="43">
        <f t="shared" si="0"/>
        <v>578</v>
      </c>
      <c r="G8" s="44">
        <v>1.62</v>
      </c>
      <c r="H8" s="43">
        <f t="shared" si="1"/>
        <v>480</v>
      </c>
      <c r="I8" s="44">
        <v>10.98</v>
      </c>
      <c r="J8" s="43">
        <f t="shared" si="2"/>
        <v>545</v>
      </c>
      <c r="K8" s="44">
        <v>5.46</v>
      </c>
      <c r="L8" s="43">
        <f t="shared" si="3"/>
        <v>473</v>
      </c>
      <c r="M8" s="45">
        <v>2</v>
      </c>
      <c r="N8" s="42">
        <v>32.9</v>
      </c>
      <c r="O8" s="46">
        <f t="shared" si="4"/>
        <v>288</v>
      </c>
      <c r="P8" s="47">
        <f t="shared" si="5"/>
        <v>2364</v>
      </c>
    </row>
    <row r="9" spans="1:16" ht="14.25" customHeight="1" thickBot="1">
      <c r="A9" s="39">
        <v>3</v>
      </c>
      <c r="B9" s="40">
        <v>148</v>
      </c>
      <c r="C9" s="41" t="s">
        <v>20</v>
      </c>
      <c r="D9" s="41" t="s">
        <v>17</v>
      </c>
      <c r="E9" s="48">
        <v>13.9</v>
      </c>
      <c r="F9" s="49">
        <f t="shared" si="0"/>
        <v>493</v>
      </c>
      <c r="G9" s="50">
        <v>1.59</v>
      </c>
      <c r="H9" s="49">
        <f t="shared" si="1"/>
        <v>457</v>
      </c>
      <c r="I9" s="50">
        <v>11.53</v>
      </c>
      <c r="J9" s="49">
        <f t="shared" si="2"/>
        <v>578</v>
      </c>
      <c r="K9" s="50">
        <v>5.23</v>
      </c>
      <c r="L9" s="49">
        <f t="shared" si="3"/>
        <v>427</v>
      </c>
      <c r="M9" s="51">
        <v>2</v>
      </c>
      <c r="N9" s="52">
        <v>35.5</v>
      </c>
      <c r="O9" s="49">
        <f t="shared" si="4"/>
        <v>259</v>
      </c>
      <c r="P9" s="53">
        <f t="shared" si="5"/>
        <v>2214</v>
      </c>
    </row>
    <row r="10" spans="1:16" ht="14.25" customHeight="1" thickBot="1">
      <c r="A10" s="39">
        <v>4</v>
      </c>
      <c r="B10" s="40">
        <v>171</v>
      </c>
      <c r="C10" s="41" t="s">
        <v>21</v>
      </c>
      <c r="D10" s="41" t="s">
        <v>22</v>
      </c>
      <c r="E10" s="54">
        <v>13.6</v>
      </c>
      <c r="F10" s="46">
        <f t="shared" si="0"/>
        <v>520</v>
      </c>
      <c r="G10" s="55">
        <v>1.62</v>
      </c>
      <c r="H10" s="46">
        <f t="shared" si="1"/>
        <v>480</v>
      </c>
      <c r="I10" s="55">
        <v>9.85</v>
      </c>
      <c r="J10" s="46">
        <f t="shared" si="2"/>
        <v>477</v>
      </c>
      <c r="K10" s="55">
        <v>4.8899999999999997</v>
      </c>
      <c r="L10" s="46">
        <f t="shared" si="3"/>
        <v>361</v>
      </c>
      <c r="M10" s="56">
        <v>2</v>
      </c>
      <c r="N10" s="57">
        <v>33.9</v>
      </c>
      <c r="O10" s="46">
        <f t="shared" si="4"/>
        <v>277</v>
      </c>
      <c r="P10" s="58">
        <f t="shared" si="5"/>
        <v>2115</v>
      </c>
    </row>
    <row r="11" spans="1:16" ht="14.25" customHeight="1" thickBot="1">
      <c r="A11" s="39">
        <v>5</v>
      </c>
      <c r="B11" s="40">
        <v>191</v>
      </c>
      <c r="C11" s="41" t="s">
        <v>23</v>
      </c>
      <c r="D11" s="41" t="s">
        <v>24</v>
      </c>
      <c r="E11" s="54">
        <v>12.2</v>
      </c>
      <c r="F11" s="46">
        <f t="shared" si="0"/>
        <v>660</v>
      </c>
      <c r="G11" s="55">
        <v>1.41</v>
      </c>
      <c r="H11" s="46">
        <f t="shared" si="1"/>
        <v>324</v>
      </c>
      <c r="I11" s="55">
        <v>7.63</v>
      </c>
      <c r="J11" s="46">
        <f t="shared" si="2"/>
        <v>344</v>
      </c>
      <c r="K11" s="55">
        <v>5.07</v>
      </c>
      <c r="L11" s="46">
        <f t="shared" si="3"/>
        <v>396</v>
      </c>
      <c r="M11" s="56">
        <v>2</v>
      </c>
      <c r="N11" s="57">
        <v>29.7</v>
      </c>
      <c r="O11" s="46">
        <f t="shared" si="4"/>
        <v>326</v>
      </c>
      <c r="P11" s="58">
        <f t="shared" si="5"/>
        <v>2050</v>
      </c>
    </row>
    <row r="12" spans="1:16" ht="14.25" customHeight="1" thickBot="1">
      <c r="A12" s="39">
        <v>6</v>
      </c>
      <c r="B12" s="40">
        <v>206</v>
      </c>
      <c r="C12" s="41" t="s">
        <v>25</v>
      </c>
      <c r="D12" s="41" t="s">
        <v>19</v>
      </c>
      <c r="E12" s="54">
        <v>13.8</v>
      </c>
      <c r="F12" s="46">
        <f t="shared" si="0"/>
        <v>502</v>
      </c>
      <c r="G12" s="55">
        <v>1.44</v>
      </c>
      <c r="H12" s="46">
        <f t="shared" si="1"/>
        <v>345</v>
      </c>
      <c r="I12" s="55">
        <v>9.1</v>
      </c>
      <c r="J12" s="46">
        <f t="shared" si="2"/>
        <v>432</v>
      </c>
      <c r="K12" s="55">
        <v>5.49</v>
      </c>
      <c r="L12" s="46">
        <f t="shared" si="3"/>
        <v>479</v>
      </c>
      <c r="M12" s="56">
        <v>2</v>
      </c>
      <c r="N12" s="57">
        <v>38.5</v>
      </c>
      <c r="O12" s="46">
        <f t="shared" si="4"/>
        <v>228</v>
      </c>
      <c r="P12" s="58">
        <f t="shared" si="5"/>
        <v>1986</v>
      </c>
    </row>
    <row r="13" spans="1:16" ht="14.25" customHeight="1" thickBot="1">
      <c r="A13" s="39">
        <v>7</v>
      </c>
      <c r="B13" s="40">
        <v>195</v>
      </c>
      <c r="C13" s="41" t="s">
        <v>26</v>
      </c>
      <c r="D13" s="41" t="s">
        <v>27</v>
      </c>
      <c r="E13" s="54">
        <v>13.1</v>
      </c>
      <c r="F13" s="46">
        <f t="shared" si="0"/>
        <v>568</v>
      </c>
      <c r="G13" s="55">
        <v>1.47</v>
      </c>
      <c r="H13" s="46">
        <f t="shared" si="1"/>
        <v>367</v>
      </c>
      <c r="I13" s="55">
        <v>7.68</v>
      </c>
      <c r="J13" s="46">
        <f t="shared" si="2"/>
        <v>347</v>
      </c>
      <c r="K13" s="55">
        <v>5.07</v>
      </c>
      <c r="L13" s="46">
        <f t="shared" si="3"/>
        <v>396</v>
      </c>
      <c r="M13" s="56">
        <v>2</v>
      </c>
      <c r="N13" s="57">
        <v>33.200000000000003</v>
      </c>
      <c r="O13" s="46">
        <f t="shared" si="4"/>
        <v>285</v>
      </c>
      <c r="P13" s="58">
        <f t="shared" si="5"/>
        <v>1963</v>
      </c>
    </row>
    <row r="14" spans="1:16" ht="14.25" customHeight="1" thickBot="1">
      <c r="A14" s="39">
        <v>8</v>
      </c>
      <c r="B14" s="40">
        <v>169</v>
      </c>
      <c r="C14" s="41" t="s">
        <v>28</v>
      </c>
      <c r="D14" s="41" t="s">
        <v>22</v>
      </c>
      <c r="E14" s="54">
        <v>13.5</v>
      </c>
      <c r="F14" s="46">
        <f t="shared" si="0"/>
        <v>530</v>
      </c>
      <c r="G14" s="55">
        <v>1.47</v>
      </c>
      <c r="H14" s="46">
        <f t="shared" si="1"/>
        <v>367</v>
      </c>
      <c r="I14" s="55">
        <v>9.43</v>
      </c>
      <c r="J14" s="46">
        <f t="shared" si="2"/>
        <v>451</v>
      </c>
      <c r="K14" s="55">
        <v>4.72</v>
      </c>
      <c r="L14" s="46">
        <f t="shared" si="3"/>
        <v>330</v>
      </c>
      <c r="M14" s="56">
        <v>2</v>
      </c>
      <c r="N14" s="57">
        <v>33.6</v>
      </c>
      <c r="O14" s="46">
        <f t="shared" si="4"/>
        <v>280</v>
      </c>
      <c r="P14" s="58">
        <f t="shared" si="5"/>
        <v>1958</v>
      </c>
    </row>
    <row r="15" spans="1:16" ht="14.25" customHeight="1" thickBot="1">
      <c r="A15" s="39">
        <v>9</v>
      </c>
      <c r="B15" s="40">
        <v>178</v>
      </c>
      <c r="C15" s="41" t="s">
        <v>29</v>
      </c>
      <c r="D15" s="41" t="s">
        <v>30</v>
      </c>
      <c r="E15" s="54">
        <v>14.3</v>
      </c>
      <c r="F15" s="46">
        <f t="shared" si="0"/>
        <v>457</v>
      </c>
      <c r="G15" s="55">
        <v>1.38</v>
      </c>
      <c r="H15" s="46">
        <f t="shared" si="1"/>
        <v>303</v>
      </c>
      <c r="I15" s="55">
        <v>10.31</v>
      </c>
      <c r="J15" s="46">
        <f t="shared" si="2"/>
        <v>504</v>
      </c>
      <c r="K15" s="55">
        <v>4.76</v>
      </c>
      <c r="L15" s="46">
        <f t="shared" si="3"/>
        <v>337</v>
      </c>
      <c r="M15" s="56">
        <v>2</v>
      </c>
      <c r="N15" s="57">
        <v>31.9</v>
      </c>
      <c r="O15" s="46">
        <f t="shared" si="4"/>
        <v>300</v>
      </c>
      <c r="P15" s="58">
        <f t="shared" si="5"/>
        <v>1901</v>
      </c>
    </row>
    <row r="16" spans="1:16" ht="14.25" customHeight="1" thickBot="1">
      <c r="A16" s="39">
        <v>10</v>
      </c>
      <c r="B16" s="40">
        <v>210</v>
      </c>
      <c r="C16" s="41" t="s">
        <v>31</v>
      </c>
      <c r="D16" s="41" t="s">
        <v>32</v>
      </c>
      <c r="E16" s="54">
        <v>14.5</v>
      </c>
      <c r="F16" s="46">
        <f t="shared" si="0"/>
        <v>439</v>
      </c>
      <c r="G16" s="55">
        <v>1.35</v>
      </c>
      <c r="H16" s="46">
        <f t="shared" si="1"/>
        <v>283</v>
      </c>
      <c r="I16" s="55">
        <v>7.97</v>
      </c>
      <c r="J16" s="46">
        <f t="shared" si="2"/>
        <v>365</v>
      </c>
      <c r="K16" s="55">
        <v>5</v>
      </c>
      <c r="L16" s="46">
        <f t="shared" si="3"/>
        <v>382</v>
      </c>
      <c r="M16" s="56">
        <v>2</v>
      </c>
      <c r="N16" s="57">
        <v>22</v>
      </c>
      <c r="O16" s="46">
        <f t="shared" si="4"/>
        <v>424</v>
      </c>
      <c r="P16" s="58">
        <f t="shared" si="5"/>
        <v>1893</v>
      </c>
    </row>
    <row r="17" spans="1:16" ht="14.25" customHeight="1" thickBot="1">
      <c r="A17" s="39">
        <v>11</v>
      </c>
      <c r="B17" s="40">
        <v>192</v>
      </c>
      <c r="C17" s="41" t="s">
        <v>33</v>
      </c>
      <c r="D17" s="41" t="s">
        <v>24</v>
      </c>
      <c r="E17" s="54">
        <v>13.5</v>
      </c>
      <c r="F17" s="46">
        <f t="shared" si="0"/>
        <v>530</v>
      </c>
      <c r="G17" s="55">
        <v>1.44</v>
      </c>
      <c r="H17" s="46">
        <f t="shared" si="1"/>
        <v>345</v>
      </c>
      <c r="I17" s="55">
        <v>8.61</v>
      </c>
      <c r="J17" s="46">
        <f t="shared" si="2"/>
        <v>403</v>
      </c>
      <c r="K17" s="55">
        <v>4.83</v>
      </c>
      <c r="L17" s="46">
        <f t="shared" si="3"/>
        <v>350</v>
      </c>
      <c r="M17" s="56">
        <v>2</v>
      </c>
      <c r="N17" s="57">
        <v>36.6</v>
      </c>
      <c r="O17" s="46">
        <f t="shared" si="4"/>
        <v>248</v>
      </c>
      <c r="P17" s="58">
        <f t="shared" si="5"/>
        <v>1876</v>
      </c>
    </row>
    <row r="18" spans="1:16" ht="14.25" customHeight="1" thickBot="1">
      <c r="A18" s="39">
        <v>12</v>
      </c>
      <c r="B18" s="40">
        <v>209</v>
      </c>
      <c r="C18" s="41" t="s">
        <v>34</v>
      </c>
      <c r="D18" s="41" t="s">
        <v>19</v>
      </c>
      <c r="E18" s="54">
        <v>14.2</v>
      </c>
      <c r="F18" s="46">
        <f t="shared" si="0"/>
        <v>465</v>
      </c>
      <c r="G18" s="55">
        <v>1.56</v>
      </c>
      <c r="H18" s="46">
        <f t="shared" si="1"/>
        <v>434</v>
      </c>
      <c r="I18" s="55">
        <v>10.56</v>
      </c>
      <c r="J18" s="46">
        <f t="shared" si="2"/>
        <v>519</v>
      </c>
      <c r="K18" s="55">
        <v>4.12</v>
      </c>
      <c r="L18" s="46">
        <f t="shared" si="3"/>
        <v>225</v>
      </c>
      <c r="M18" s="56">
        <v>2</v>
      </c>
      <c r="N18" s="57">
        <v>39.200000000000003</v>
      </c>
      <c r="O18" s="46">
        <f t="shared" si="4"/>
        <v>221</v>
      </c>
      <c r="P18" s="58">
        <f t="shared" si="5"/>
        <v>1864</v>
      </c>
    </row>
    <row r="19" spans="1:16" ht="14.25" customHeight="1" thickBot="1">
      <c r="A19" s="39">
        <v>13</v>
      </c>
      <c r="B19" s="40">
        <v>194</v>
      </c>
      <c r="C19" s="41" t="s">
        <v>35</v>
      </c>
      <c r="D19" s="41" t="s">
        <v>27</v>
      </c>
      <c r="E19" s="54">
        <v>16.399999999999999</v>
      </c>
      <c r="F19" s="46">
        <f t="shared" si="0"/>
        <v>288</v>
      </c>
      <c r="G19" s="55">
        <v>1.41</v>
      </c>
      <c r="H19" s="46">
        <f t="shared" si="1"/>
        <v>324</v>
      </c>
      <c r="I19" s="55">
        <v>10.76</v>
      </c>
      <c r="J19" s="46">
        <f t="shared" si="2"/>
        <v>531</v>
      </c>
      <c r="K19" s="55">
        <v>4.59</v>
      </c>
      <c r="L19" s="46">
        <f t="shared" si="3"/>
        <v>306</v>
      </c>
      <c r="M19" s="56">
        <v>2</v>
      </c>
      <c r="N19" s="57">
        <v>25</v>
      </c>
      <c r="O19" s="46">
        <f t="shared" si="4"/>
        <v>384</v>
      </c>
      <c r="P19" s="58">
        <f t="shared" si="5"/>
        <v>1833</v>
      </c>
    </row>
    <row r="20" spans="1:16" ht="14.25" customHeight="1" thickBot="1">
      <c r="A20" s="39">
        <v>14</v>
      </c>
      <c r="B20" s="40">
        <v>159</v>
      </c>
      <c r="C20" s="41" t="s">
        <v>36</v>
      </c>
      <c r="D20" s="41" t="s">
        <v>37</v>
      </c>
      <c r="E20" s="54">
        <v>14.3</v>
      </c>
      <c r="F20" s="46">
        <f t="shared" si="0"/>
        <v>457</v>
      </c>
      <c r="G20" s="55">
        <v>1.56</v>
      </c>
      <c r="H20" s="46">
        <f t="shared" si="1"/>
        <v>434</v>
      </c>
      <c r="I20" s="55">
        <v>6.3</v>
      </c>
      <c r="J20" s="46">
        <f t="shared" si="2"/>
        <v>266</v>
      </c>
      <c r="K20" s="55">
        <v>5.07</v>
      </c>
      <c r="L20" s="46">
        <f t="shared" si="3"/>
        <v>396</v>
      </c>
      <c r="M20" s="59">
        <v>2</v>
      </c>
      <c r="N20" s="60">
        <v>34.4</v>
      </c>
      <c r="O20" s="46">
        <f t="shared" si="4"/>
        <v>272</v>
      </c>
      <c r="P20" s="58">
        <f t="shared" si="5"/>
        <v>1825</v>
      </c>
    </row>
    <row r="21" spans="1:16" ht="14.25" customHeight="1" thickBot="1">
      <c r="A21" s="39">
        <v>15</v>
      </c>
      <c r="B21" s="40">
        <v>203</v>
      </c>
      <c r="C21" s="41" t="s">
        <v>38</v>
      </c>
      <c r="D21" s="41" t="s">
        <v>39</v>
      </c>
      <c r="E21" s="54">
        <v>13.3</v>
      </c>
      <c r="F21" s="46">
        <f t="shared" si="0"/>
        <v>549</v>
      </c>
      <c r="G21" s="55">
        <v>1.38</v>
      </c>
      <c r="H21" s="46">
        <f t="shared" si="1"/>
        <v>303</v>
      </c>
      <c r="I21" s="55">
        <v>7.76</v>
      </c>
      <c r="J21" s="46">
        <f t="shared" si="2"/>
        <v>352</v>
      </c>
      <c r="K21" s="55">
        <v>5.07</v>
      </c>
      <c r="L21" s="61">
        <f t="shared" si="3"/>
        <v>396</v>
      </c>
      <c r="M21" s="37">
        <v>2</v>
      </c>
      <c r="N21" s="34">
        <v>40.200000000000003</v>
      </c>
      <c r="O21" s="62">
        <f t="shared" si="4"/>
        <v>211</v>
      </c>
      <c r="P21" s="58">
        <f t="shared" si="5"/>
        <v>1811</v>
      </c>
    </row>
    <row r="22" spans="1:16" ht="14.25" customHeight="1" thickBot="1">
      <c r="A22" s="39">
        <v>16</v>
      </c>
      <c r="B22" s="40">
        <v>202</v>
      </c>
      <c r="C22" s="41" t="s">
        <v>40</v>
      </c>
      <c r="D22" s="41" t="s">
        <v>39</v>
      </c>
      <c r="E22" s="54">
        <v>14.1</v>
      </c>
      <c r="F22" s="46">
        <f t="shared" si="0"/>
        <v>474</v>
      </c>
      <c r="G22" s="55">
        <v>1.56</v>
      </c>
      <c r="H22" s="46">
        <f t="shared" si="1"/>
        <v>434</v>
      </c>
      <c r="I22" s="55">
        <v>7.5</v>
      </c>
      <c r="J22" s="46">
        <f t="shared" si="2"/>
        <v>337</v>
      </c>
      <c r="K22" s="55">
        <v>4.78</v>
      </c>
      <c r="L22" s="46">
        <f t="shared" si="3"/>
        <v>341</v>
      </c>
      <c r="M22" s="63">
        <v>2</v>
      </c>
      <c r="N22" s="64">
        <v>39.200000000000003</v>
      </c>
      <c r="O22" s="46">
        <f t="shared" si="4"/>
        <v>221</v>
      </c>
      <c r="P22" s="58">
        <f t="shared" si="5"/>
        <v>1807</v>
      </c>
    </row>
    <row r="23" spans="1:16" ht="14.25" customHeight="1" thickBot="1">
      <c r="A23" s="39">
        <v>17</v>
      </c>
      <c r="B23" s="40">
        <v>205</v>
      </c>
      <c r="C23" s="41" t="s">
        <v>41</v>
      </c>
      <c r="D23" s="41" t="s">
        <v>39</v>
      </c>
      <c r="E23" s="54">
        <v>13.3</v>
      </c>
      <c r="F23" s="46">
        <f t="shared" si="0"/>
        <v>549</v>
      </c>
      <c r="G23" s="55">
        <v>1.47</v>
      </c>
      <c r="H23" s="46">
        <f t="shared" si="1"/>
        <v>367</v>
      </c>
      <c r="I23" s="55">
        <v>7.63</v>
      </c>
      <c r="J23" s="46">
        <f t="shared" si="2"/>
        <v>344</v>
      </c>
      <c r="K23" s="55">
        <v>4.92</v>
      </c>
      <c r="L23" s="46">
        <f t="shared" si="3"/>
        <v>367</v>
      </c>
      <c r="M23" s="56">
        <v>2</v>
      </c>
      <c r="N23" s="57">
        <v>44.6</v>
      </c>
      <c r="O23" s="46">
        <f t="shared" si="4"/>
        <v>170</v>
      </c>
      <c r="P23" s="58">
        <f t="shared" si="5"/>
        <v>1797</v>
      </c>
    </row>
    <row r="24" spans="1:16" ht="14.25" customHeight="1" thickBot="1">
      <c r="A24" s="39">
        <v>18</v>
      </c>
      <c r="B24" s="40">
        <v>170</v>
      </c>
      <c r="C24" s="41" t="s">
        <v>42</v>
      </c>
      <c r="D24" s="41" t="s">
        <v>22</v>
      </c>
      <c r="E24" s="54">
        <v>14.4</v>
      </c>
      <c r="F24" s="46">
        <f t="shared" si="0"/>
        <v>448</v>
      </c>
      <c r="G24" s="55">
        <v>1.3</v>
      </c>
      <c r="H24" s="46">
        <f t="shared" si="1"/>
        <v>250</v>
      </c>
      <c r="I24" s="55">
        <v>7.94</v>
      </c>
      <c r="J24" s="46">
        <f t="shared" si="2"/>
        <v>363</v>
      </c>
      <c r="K24" s="55">
        <v>4.74</v>
      </c>
      <c r="L24" s="46">
        <f t="shared" si="3"/>
        <v>333</v>
      </c>
      <c r="M24" s="56">
        <v>2</v>
      </c>
      <c r="N24" s="57">
        <v>23.7</v>
      </c>
      <c r="O24" s="46">
        <f t="shared" si="4"/>
        <v>401</v>
      </c>
      <c r="P24" s="58">
        <f t="shared" si="5"/>
        <v>1795</v>
      </c>
    </row>
    <row r="25" spans="1:16" ht="14.25" customHeight="1" thickBot="1">
      <c r="A25" s="39">
        <v>19</v>
      </c>
      <c r="B25" s="40">
        <v>201</v>
      </c>
      <c r="C25" s="41" t="s">
        <v>43</v>
      </c>
      <c r="D25" s="41" t="s">
        <v>44</v>
      </c>
      <c r="E25" s="54">
        <v>18</v>
      </c>
      <c r="F25" s="46">
        <f t="shared" si="0"/>
        <v>183</v>
      </c>
      <c r="G25" s="55">
        <v>1.44</v>
      </c>
      <c r="H25" s="46">
        <f t="shared" si="1"/>
        <v>345</v>
      </c>
      <c r="I25" s="55">
        <v>7.42</v>
      </c>
      <c r="J25" s="46">
        <f t="shared" si="2"/>
        <v>332</v>
      </c>
      <c r="K25" s="55">
        <v>5.42</v>
      </c>
      <c r="L25" s="46">
        <f t="shared" si="3"/>
        <v>465</v>
      </c>
      <c r="M25" s="56">
        <v>2</v>
      </c>
      <c r="N25" s="57">
        <v>19.2</v>
      </c>
      <c r="O25" s="46">
        <f t="shared" si="4"/>
        <v>463</v>
      </c>
      <c r="P25" s="58">
        <f t="shared" si="5"/>
        <v>1788</v>
      </c>
    </row>
    <row r="26" spans="1:16" ht="14.25" customHeight="1" thickBot="1">
      <c r="A26" s="39">
        <v>20</v>
      </c>
      <c r="B26" s="40">
        <v>151</v>
      </c>
      <c r="C26" s="41" t="s">
        <v>45</v>
      </c>
      <c r="D26" s="41" t="s">
        <v>46</v>
      </c>
      <c r="E26" s="54">
        <v>14.6</v>
      </c>
      <c r="F26" s="46">
        <f t="shared" si="0"/>
        <v>430</v>
      </c>
      <c r="G26" s="55">
        <v>1.47</v>
      </c>
      <c r="H26" s="46">
        <f t="shared" si="1"/>
        <v>367</v>
      </c>
      <c r="I26" s="55">
        <v>8.48</v>
      </c>
      <c r="J26" s="46">
        <f t="shared" si="2"/>
        <v>395</v>
      </c>
      <c r="K26" s="55">
        <v>4.58</v>
      </c>
      <c r="L26" s="46">
        <f t="shared" si="3"/>
        <v>304</v>
      </c>
      <c r="M26" s="56">
        <v>2</v>
      </c>
      <c r="N26" s="57">
        <v>33</v>
      </c>
      <c r="O26" s="46">
        <f t="shared" si="4"/>
        <v>287</v>
      </c>
      <c r="P26" s="58">
        <f t="shared" si="5"/>
        <v>1783</v>
      </c>
    </row>
    <row r="27" spans="1:16" ht="14.25" customHeight="1" thickBot="1">
      <c r="A27" s="39">
        <v>21</v>
      </c>
      <c r="B27" s="40">
        <v>173</v>
      </c>
      <c r="C27" s="41" t="s">
        <v>47</v>
      </c>
      <c r="D27" s="41" t="s">
        <v>48</v>
      </c>
      <c r="E27" s="54">
        <v>14.5</v>
      </c>
      <c r="F27" s="46">
        <f t="shared" si="0"/>
        <v>439</v>
      </c>
      <c r="G27" s="55">
        <v>1.5</v>
      </c>
      <c r="H27" s="46">
        <f t="shared" si="1"/>
        <v>389</v>
      </c>
      <c r="I27" s="55">
        <v>9.68</v>
      </c>
      <c r="J27" s="46">
        <f t="shared" si="2"/>
        <v>466</v>
      </c>
      <c r="K27" s="55">
        <v>4.0199999999999996</v>
      </c>
      <c r="L27" s="46">
        <f t="shared" si="3"/>
        <v>209</v>
      </c>
      <c r="M27" s="56">
        <v>2</v>
      </c>
      <c r="N27" s="57">
        <v>34.200000000000003</v>
      </c>
      <c r="O27" s="46">
        <f t="shared" si="4"/>
        <v>274</v>
      </c>
      <c r="P27" s="58">
        <f t="shared" si="5"/>
        <v>1777</v>
      </c>
    </row>
    <row r="28" spans="1:16" ht="14.25" customHeight="1" thickBot="1">
      <c r="A28" s="39">
        <v>22</v>
      </c>
      <c r="B28" s="40">
        <v>196</v>
      </c>
      <c r="C28" s="41" t="s">
        <v>49</v>
      </c>
      <c r="D28" s="41" t="s">
        <v>27</v>
      </c>
      <c r="E28" s="54">
        <v>16.2</v>
      </c>
      <c r="F28" s="46">
        <f t="shared" si="0"/>
        <v>302</v>
      </c>
      <c r="G28" s="55">
        <v>1.56</v>
      </c>
      <c r="H28" s="46">
        <f t="shared" si="1"/>
        <v>434</v>
      </c>
      <c r="I28" s="55">
        <v>8.0500000000000007</v>
      </c>
      <c r="J28" s="46">
        <f t="shared" si="2"/>
        <v>369</v>
      </c>
      <c r="K28" s="55">
        <v>4.49</v>
      </c>
      <c r="L28" s="46">
        <f t="shared" si="3"/>
        <v>288</v>
      </c>
      <c r="M28" s="56">
        <v>2</v>
      </c>
      <c r="N28" s="57">
        <v>25.1</v>
      </c>
      <c r="O28" s="46">
        <f t="shared" si="4"/>
        <v>383</v>
      </c>
      <c r="P28" s="58">
        <f t="shared" si="5"/>
        <v>1776</v>
      </c>
    </row>
    <row r="29" spans="1:16" ht="14.25" customHeight="1" thickBot="1">
      <c r="A29" s="39">
        <v>23</v>
      </c>
      <c r="B29" s="40">
        <v>187</v>
      </c>
      <c r="C29" s="41" t="s">
        <v>50</v>
      </c>
      <c r="D29" s="41" t="s">
        <v>51</v>
      </c>
      <c r="E29" s="54">
        <v>13.3</v>
      </c>
      <c r="F29" s="46">
        <f t="shared" si="0"/>
        <v>549</v>
      </c>
      <c r="G29" s="55">
        <v>1.35</v>
      </c>
      <c r="H29" s="46">
        <f t="shared" si="1"/>
        <v>283</v>
      </c>
      <c r="I29" s="55">
        <v>8.6</v>
      </c>
      <c r="J29" s="46">
        <f t="shared" si="2"/>
        <v>402</v>
      </c>
      <c r="K29" s="55">
        <v>4.74</v>
      </c>
      <c r="L29" s="46">
        <f t="shared" si="3"/>
        <v>333</v>
      </c>
      <c r="M29" s="56">
        <v>2</v>
      </c>
      <c r="N29" s="57">
        <v>40.700000000000003</v>
      </c>
      <c r="O29" s="46">
        <f t="shared" si="4"/>
        <v>206</v>
      </c>
      <c r="P29" s="58">
        <f t="shared" si="5"/>
        <v>1773</v>
      </c>
    </row>
    <row r="30" spans="1:16" ht="14.25" customHeight="1" thickBot="1">
      <c r="A30" s="39">
        <v>24</v>
      </c>
      <c r="B30" s="40">
        <v>212</v>
      </c>
      <c r="C30" s="41" t="s">
        <v>52</v>
      </c>
      <c r="D30" s="41" t="s">
        <v>32</v>
      </c>
      <c r="E30" s="54">
        <v>15.5</v>
      </c>
      <c r="F30" s="46">
        <f t="shared" si="0"/>
        <v>356</v>
      </c>
      <c r="G30" s="55">
        <v>1.38</v>
      </c>
      <c r="H30" s="46">
        <f t="shared" si="1"/>
        <v>303</v>
      </c>
      <c r="I30" s="55">
        <v>9.1300000000000008</v>
      </c>
      <c r="J30" s="46">
        <f t="shared" si="2"/>
        <v>434</v>
      </c>
      <c r="K30" s="55">
        <v>5.04</v>
      </c>
      <c r="L30" s="46">
        <f t="shared" si="3"/>
        <v>390</v>
      </c>
      <c r="M30" s="56">
        <v>2</v>
      </c>
      <c r="N30" s="57">
        <v>36</v>
      </c>
      <c r="O30" s="46">
        <f t="shared" si="4"/>
        <v>254</v>
      </c>
      <c r="P30" s="58">
        <f t="shared" si="5"/>
        <v>1737</v>
      </c>
    </row>
    <row r="31" spans="1:16" ht="14.25" customHeight="1" thickBot="1">
      <c r="A31" s="39">
        <v>25</v>
      </c>
      <c r="B31" s="40">
        <v>177</v>
      </c>
      <c r="C31" s="41" t="s">
        <v>53</v>
      </c>
      <c r="D31" s="41" t="s">
        <v>54</v>
      </c>
      <c r="E31" s="54">
        <v>13.9</v>
      </c>
      <c r="F31" s="46">
        <f t="shared" si="0"/>
        <v>493</v>
      </c>
      <c r="G31" s="55">
        <v>1.56</v>
      </c>
      <c r="H31" s="46">
        <f t="shared" si="1"/>
        <v>434</v>
      </c>
      <c r="I31" s="55">
        <v>8.8000000000000007</v>
      </c>
      <c r="J31" s="46">
        <f t="shared" si="2"/>
        <v>414</v>
      </c>
      <c r="K31" s="55">
        <v>4.97</v>
      </c>
      <c r="L31" s="46">
        <f t="shared" si="3"/>
        <v>377</v>
      </c>
      <c r="M31" s="56">
        <v>0</v>
      </c>
      <c r="N31" s="57">
        <v>0</v>
      </c>
      <c r="O31" s="46">
        <f t="shared" si="4"/>
        <v>0</v>
      </c>
      <c r="P31" s="58">
        <f t="shared" si="5"/>
        <v>1718</v>
      </c>
    </row>
    <row r="32" spans="1:16" ht="14.25" customHeight="1" thickBot="1">
      <c r="A32" s="39">
        <v>26</v>
      </c>
      <c r="B32" s="40">
        <v>193</v>
      </c>
      <c r="C32" s="41" t="s">
        <v>55</v>
      </c>
      <c r="D32" s="41" t="s">
        <v>24</v>
      </c>
      <c r="E32" s="54">
        <v>13.3</v>
      </c>
      <c r="F32" s="46">
        <f t="shared" si="0"/>
        <v>549</v>
      </c>
      <c r="G32" s="55">
        <v>1.35</v>
      </c>
      <c r="H32" s="46">
        <f t="shared" si="1"/>
        <v>283</v>
      </c>
      <c r="I32" s="55">
        <v>7.34</v>
      </c>
      <c r="J32" s="46">
        <f t="shared" si="2"/>
        <v>327</v>
      </c>
      <c r="K32" s="55">
        <v>5.0199999999999996</v>
      </c>
      <c r="L32" s="46">
        <f t="shared" si="3"/>
        <v>386</v>
      </c>
      <c r="M32" s="56">
        <v>2</v>
      </c>
      <c r="N32" s="57">
        <v>45.3</v>
      </c>
      <c r="O32" s="46">
        <f t="shared" si="4"/>
        <v>164</v>
      </c>
      <c r="P32" s="58">
        <f t="shared" si="5"/>
        <v>1709</v>
      </c>
    </row>
    <row r="33" spans="1:16" ht="14.25" customHeight="1" thickBot="1">
      <c r="A33" s="39">
        <v>27</v>
      </c>
      <c r="B33" s="40">
        <v>190</v>
      </c>
      <c r="C33" s="41" t="s">
        <v>56</v>
      </c>
      <c r="D33" s="41" t="s">
        <v>24</v>
      </c>
      <c r="E33" s="54">
        <v>15.4</v>
      </c>
      <c r="F33" s="46">
        <f t="shared" si="0"/>
        <v>364</v>
      </c>
      <c r="G33" s="55">
        <v>1.3</v>
      </c>
      <c r="H33" s="46">
        <f t="shared" si="1"/>
        <v>250</v>
      </c>
      <c r="I33" s="55">
        <v>8.94</v>
      </c>
      <c r="J33" s="46">
        <f t="shared" si="2"/>
        <v>422</v>
      </c>
      <c r="K33" s="55">
        <v>4.62</v>
      </c>
      <c r="L33" s="46">
        <f t="shared" si="3"/>
        <v>312</v>
      </c>
      <c r="M33" s="56">
        <v>2</v>
      </c>
      <c r="N33" s="57">
        <v>31</v>
      </c>
      <c r="O33" s="46">
        <f t="shared" si="4"/>
        <v>310</v>
      </c>
      <c r="P33" s="58">
        <f t="shared" si="5"/>
        <v>1658</v>
      </c>
    </row>
    <row r="34" spans="1:16" ht="14.25" customHeight="1" thickBot="1">
      <c r="A34" s="39">
        <v>28</v>
      </c>
      <c r="B34" s="40">
        <v>208</v>
      </c>
      <c r="C34" s="41" t="s">
        <v>57</v>
      </c>
      <c r="D34" s="41" t="s">
        <v>19</v>
      </c>
      <c r="E34" s="54">
        <v>14.6</v>
      </c>
      <c r="F34" s="46">
        <f t="shared" si="0"/>
        <v>430</v>
      </c>
      <c r="G34" s="55">
        <v>1.3</v>
      </c>
      <c r="H34" s="46">
        <f t="shared" si="1"/>
        <v>250</v>
      </c>
      <c r="I34" s="55">
        <v>9.7799999999999994</v>
      </c>
      <c r="J34" s="46">
        <f t="shared" si="2"/>
        <v>472</v>
      </c>
      <c r="K34" s="55">
        <v>4.01</v>
      </c>
      <c r="L34" s="46">
        <f t="shared" si="3"/>
        <v>207</v>
      </c>
      <c r="M34" s="56">
        <v>2</v>
      </c>
      <c r="N34" s="57">
        <v>33.5</v>
      </c>
      <c r="O34" s="46">
        <f t="shared" si="4"/>
        <v>282</v>
      </c>
      <c r="P34" s="58">
        <f t="shared" si="5"/>
        <v>1641</v>
      </c>
    </row>
    <row r="35" spans="1:16" ht="14.25" customHeight="1" thickBot="1">
      <c r="A35" s="39">
        <v>29</v>
      </c>
      <c r="B35" s="40">
        <v>172</v>
      </c>
      <c r="C35" s="41" t="s">
        <v>58</v>
      </c>
      <c r="D35" s="41" t="s">
        <v>22</v>
      </c>
      <c r="E35" s="54">
        <v>13.5</v>
      </c>
      <c r="F35" s="46">
        <f t="shared" si="0"/>
        <v>530</v>
      </c>
      <c r="G35" s="55">
        <v>1.25</v>
      </c>
      <c r="H35" s="46">
        <f t="shared" si="1"/>
        <v>218</v>
      </c>
      <c r="I35" s="55">
        <v>6.39</v>
      </c>
      <c r="J35" s="46">
        <f t="shared" si="2"/>
        <v>272</v>
      </c>
      <c r="K35" s="55">
        <v>5.0999999999999996</v>
      </c>
      <c r="L35" s="46">
        <f t="shared" si="3"/>
        <v>402</v>
      </c>
      <c r="M35" s="56">
        <v>2</v>
      </c>
      <c r="N35" s="57">
        <v>40.200000000000003</v>
      </c>
      <c r="O35" s="46">
        <f t="shared" si="4"/>
        <v>211</v>
      </c>
      <c r="P35" s="58">
        <f t="shared" si="5"/>
        <v>1633</v>
      </c>
    </row>
    <row r="36" spans="1:16" ht="14.25" customHeight="1" thickBot="1">
      <c r="A36" s="39">
        <v>30</v>
      </c>
      <c r="B36" s="40">
        <v>158</v>
      </c>
      <c r="C36" s="41" t="s">
        <v>59</v>
      </c>
      <c r="D36" s="41" t="s">
        <v>37</v>
      </c>
      <c r="E36" s="54">
        <v>14</v>
      </c>
      <c r="F36" s="46">
        <f t="shared" si="0"/>
        <v>483</v>
      </c>
      <c r="G36" s="55">
        <v>1.38</v>
      </c>
      <c r="H36" s="46">
        <f t="shared" si="1"/>
        <v>303</v>
      </c>
      <c r="I36" s="55">
        <v>8.89</v>
      </c>
      <c r="J36" s="46">
        <f t="shared" si="2"/>
        <v>419</v>
      </c>
      <c r="K36" s="55">
        <v>4.55</v>
      </c>
      <c r="L36" s="46">
        <f t="shared" si="3"/>
        <v>299</v>
      </c>
      <c r="M36" s="56">
        <v>2</v>
      </c>
      <c r="N36" s="57">
        <v>53.9</v>
      </c>
      <c r="O36" s="46">
        <f t="shared" si="4"/>
        <v>96</v>
      </c>
      <c r="P36" s="58">
        <f t="shared" si="5"/>
        <v>1600</v>
      </c>
    </row>
    <row r="37" spans="1:16" ht="14.25" customHeight="1" thickBot="1">
      <c r="A37" s="39">
        <v>31</v>
      </c>
      <c r="B37" s="40">
        <v>160</v>
      </c>
      <c r="C37" s="41" t="s">
        <v>60</v>
      </c>
      <c r="D37" s="41" t="s">
        <v>37</v>
      </c>
      <c r="E37" s="54">
        <v>13.9</v>
      </c>
      <c r="F37" s="46">
        <f t="shared" si="0"/>
        <v>493</v>
      </c>
      <c r="G37" s="55">
        <v>1.41</v>
      </c>
      <c r="H37" s="46">
        <f t="shared" si="1"/>
        <v>324</v>
      </c>
      <c r="I37" s="55">
        <v>8.4700000000000006</v>
      </c>
      <c r="J37" s="46">
        <f t="shared" si="2"/>
        <v>394</v>
      </c>
      <c r="K37" s="55">
        <v>4.5</v>
      </c>
      <c r="L37" s="46">
        <f t="shared" si="3"/>
        <v>290</v>
      </c>
      <c r="M37" s="56">
        <v>2</v>
      </c>
      <c r="N37" s="57">
        <v>54.9</v>
      </c>
      <c r="O37" s="46">
        <f t="shared" si="4"/>
        <v>90</v>
      </c>
      <c r="P37" s="58">
        <f t="shared" si="5"/>
        <v>1591</v>
      </c>
    </row>
    <row r="38" spans="1:16" ht="14.25" customHeight="1" thickBot="1">
      <c r="A38" s="39">
        <v>32</v>
      </c>
      <c r="B38" s="40">
        <v>163</v>
      </c>
      <c r="C38" s="41" t="s">
        <v>61</v>
      </c>
      <c r="D38" s="41" t="s">
        <v>62</v>
      </c>
      <c r="E38" s="54">
        <v>14.2</v>
      </c>
      <c r="F38" s="46">
        <f t="shared" si="0"/>
        <v>465</v>
      </c>
      <c r="G38" s="55">
        <v>1.41</v>
      </c>
      <c r="H38" s="46">
        <f t="shared" si="1"/>
        <v>324</v>
      </c>
      <c r="I38" s="55">
        <v>8.1199999999999992</v>
      </c>
      <c r="J38" s="46">
        <f t="shared" si="2"/>
        <v>373</v>
      </c>
      <c r="K38" s="55">
        <v>3.75</v>
      </c>
      <c r="L38" s="46">
        <f t="shared" si="3"/>
        <v>167</v>
      </c>
      <c r="M38" s="56">
        <v>2</v>
      </c>
      <c r="N38" s="57">
        <v>38.799999999999997</v>
      </c>
      <c r="O38" s="46">
        <f t="shared" si="4"/>
        <v>225</v>
      </c>
      <c r="P38" s="58">
        <f t="shared" si="5"/>
        <v>1554</v>
      </c>
    </row>
    <row r="39" spans="1:16" ht="14.25" customHeight="1" thickBot="1">
      <c r="A39" s="39">
        <v>33</v>
      </c>
      <c r="B39" s="40">
        <v>197</v>
      </c>
      <c r="C39" s="41" t="s">
        <v>63</v>
      </c>
      <c r="D39" s="41" t="s">
        <v>27</v>
      </c>
      <c r="E39" s="54">
        <v>16.100000000000001</v>
      </c>
      <c r="F39" s="46">
        <f t="shared" ref="F39:F64" si="6">IF(E39=0,0,TRUNC(7.399*((23.76-E39)^1.835)))</f>
        <v>310</v>
      </c>
      <c r="G39" s="55">
        <v>1.38</v>
      </c>
      <c r="H39" s="46">
        <f t="shared" ref="H39:H65" si="7">IF(G39=0,0,TRUNC(0.8465*(((G39*100)-75)^1.42)))</f>
        <v>303</v>
      </c>
      <c r="I39" s="55">
        <v>7.87</v>
      </c>
      <c r="J39" s="46">
        <f t="shared" ref="J39:J65" si="8">IF(I39=0,0,TRUNC(51.39*((I39-1.5)^1.05)))</f>
        <v>359</v>
      </c>
      <c r="K39" s="55">
        <v>4.2</v>
      </c>
      <c r="L39" s="46">
        <f t="shared" ref="L39:L65" si="9">IF(K39=0,0,TRUNC(0.14354*(((K39*100)-220)^1.4)))</f>
        <v>239</v>
      </c>
      <c r="M39" s="56">
        <v>2</v>
      </c>
      <c r="N39" s="57">
        <v>31</v>
      </c>
      <c r="O39" s="46">
        <f t="shared" ref="O39:O59" si="10">IF(M39+N39=0,0,TRUNC(0.232*((200-(M39*60+N39))^1.85)))</f>
        <v>310</v>
      </c>
      <c r="P39" s="58">
        <f t="shared" ref="P39:P65" si="11">SUM(F39,H39,J39,L39,O39)</f>
        <v>1521</v>
      </c>
    </row>
    <row r="40" spans="1:16" ht="14.25" customHeight="1" thickBot="1">
      <c r="A40" s="39">
        <v>34</v>
      </c>
      <c r="B40" s="40">
        <v>175</v>
      </c>
      <c r="C40" s="41" t="s">
        <v>64</v>
      </c>
      <c r="D40" s="41" t="s">
        <v>48</v>
      </c>
      <c r="E40" s="54">
        <v>14.9</v>
      </c>
      <c r="F40" s="46">
        <f t="shared" si="6"/>
        <v>405</v>
      </c>
      <c r="G40" s="55">
        <v>1.25</v>
      </c>
      <c r="H40" s="46">
        <f t="shared" si="7"/>
        <v>218</v>
      </c>
      <c r="I40" s="55">
        <v>7.75</v>
      </c>
      <c r="J40" s="46">
        <f t="shared" si="8"/>
        <v>352</v>
      </c>
      <c r="K40" s="55">
        <v>4.4800000000000004</v>
      </c>
      <c r="L40" s="46">
        <f t="shared" si="9"/>
        <v>287</v>
      </c>
      <c r="M40" s="56">
        <v>2</v>
      </c>
      <c r="N40" s="57">
        <v>38.299999999999997</v>
      </c>
      <c r="O40" s="46">
        <f t="shared" si="10"/>
        <v>230</v>
      </c>
      <c r="P40" s="58">
        <f t="shared" si="11"/>
        <v>1492</v>
      </c>
    </row>
    <row r="41" spans="1:16" ht="14.25" customHeight="1" thickBot="1">
      <c r="A41" s="39">
        <v>35</v>
      </c>
      <c r="B41" s="40">
        <v>199</v>
      </c>
      <c r="C41" s="41" t="s">
        <v>65</v>
      </c>
      <c r="D41" s="41" t="s">
        <v>66</v>
      </c>
      <c r="E41" s="54">
        <v>15.3</v>
      </c>
      <c r="F41" s="46">
        <f t="shared" si="6"/>
        <v>372</v>
      </c>
      <c r="G41" s="55">
        <v>1.41</v>
      </c>
      <c r="H41" s="46">
        <f t="shared" si="7"/>
        <v>324</v>
      </c>
      <c r="I41" s="55">
        <v>7.72</v>
      </c>
      <c r="J41" s="46">
        <f t="shared" si="8"/>
        <v>350</v>
      </c>
      <c r="K41" s="55">
        <v>4.45</v>
      </c>
      <c r="L41" s="46">
        <f t="shared" si="9"/>
        <v>281</v>
      </c>
      <c r="M41" s="56">
        <v>2</v>
      </c>
      <c r="N41" s="57">
        <v>46.8</v>
      </c>
      <c r="O41" s="46">
        <f t="shared" si="10"/>
        <v>151</v>
      </c>
      <c r="P41" s="58">
        <f t="shared" si="11"/>
        <v>1478</v>
      </c>
    </row>
    <row r="42" spans="1:16" ht="14.25" customHeight="1" thickBot="1">
      <c r="A42" s="39">
        <v>36</v>
      </c>
      <c r="B42" s="32">
        <v>200</v>
      </c>
      <c r="C42" s="33" t="s">
        <v>67</v>
      </c>
      <c r="D42" s="33" t="s">
        <v>44</v>
      </c>
      <c r="E42" s="54">
        <v>16.2</v>
      </c>
      <c r="F42" s="46">
        <f t="shared" si="6"/>
        <v>302</v>
      </c>
      <c r="G42" s="55">
        <v>1.35</v>
      </c>
      <c r="H42" s="46">
        <f t="shared" si="7"/>
        <v>283</v>
      </c>
      <c r="I42" s="55">
        <v>6.44</v>
      </c>
      <c r="J42" s="46">
        <f t="shared" si="8"/>
        <v>274</v>
      </c>
      <c r="K42" s="55">
        <v>4.3899999999999997</v>
      </c>
      <c r="L42" s="46">
        <f t="shared" si="9"/>
        <v>271</v>
      </c>
      <c r="M42" s="56">
        <v>2</v>
      </c>
      <c r="N42" s="57">
        <v>28.3</v>
      </c>
      <c r="O42" s="46">
        <f t="shared" si="10"/>
        <v>343</v>
      </c>
      <c r="P42" s="58">
        <f t="shared" si="11"/>
        <v>1473</v>
      </c>
    </row>
    <row r="43" spans="1:16" ht="14.25" customHeight="1" thickBot="1">
      <c r="A43" s="39">
        <v>37</v>
      </c>
      <c r="B43" s="40">
        <v>184</v>
      </c>
      <c r="C43" s="41" t="s">
        <v>68</v>
      </c>
      <c r="D43" s="41" t="s">
        <v>69</v>
      </c>
      <c r="E43" s="54">
        <v>16.5</v>
      </c>
      <c r="F43" s="46">
        <f t="shared" si="6"/>
        <v>281</v>
      </c>
      <c r="G43" s="55">
        <v>1.1499999999999999</v>
      </c>
      <c r="H43" s="46">
        <f t="shared" si="7"/>
        <v>159</v>
      </c>
      <c r="I43" s="55">
        <v>6.36</v>
      </c>
      <c r="J43" s="46">
        <f t="shared" si="8"/>
        <v>270</v>
      </c>
      <c r="K43" s="55">
        <v>4.8099999999999996</v>
      </c>
      <c r="L43" s="46">
        <f t="shared" si="9"/>
        <v>346</v>
      </c>
      <c r="M43" s="56">
        <v>2</v>
      </c>
      <c r="N43" s="57">
        <v>22.8</v>
      </c>
      <c r="O43" s="46">
        <f t="shared" si="10"/>
        <v>413</v>
      </c>
      <c r="P43" s="58">
        <f t="shared" si="11"/>
        <v>1469</v>
      </c>
    </row>
    <row r="44" spans="1:16" ht="14.25" customHeight="1" thickBot="1">
      <c r="A44" s="39">
        <v>38</v>
      </c>
      <c r="B44" s="40">
        <v>182</v>
      </c>
      <c r="C44" s="41" t="s">
        <v>70</v>
      </c>
      <c r="D44" s="41" t="s">
        <v>71</v>
      </c>
      <c r="E44" s="54">
        <v>13.9</v>
      </c>
      <c r="F44" s="46">
        <f t="shared" si="6"/>
        <v>493</v>
      </c>
      <c r="G44" s="55">
        <v>1.2</v>
      </c>
      <c r="H44" s="46">
        <f t="shared" si="7"/>
        <v>188</v>
      </c>
      <c r="I44" s="55">
        <v>7.07</v>
      </c>
      <c r="J44" s="46">
        <f t="shared" si="8"/>
        <v>311</v>
      </c>
      <c r="K44" s="55">
        <v>4.8</v>
      </c>
      <c r="L44" s="46">
        <f t="shared" si="9"/>
        <v>345</v>
      </c>
      <c r="M44" s="56">
        <v>3</v>
      </c>
      <c r="N44" s="57">
        <v>7.1</v>
      </c>
      <c r="O44" s="46">
        <f t="shared" si="10"/>
        <v>26</v>
      </c>
      <c r="P44" s="58">
        <f t="shared" si="11"/>
        <v>1363</v>
      </c>
    </row>
    <row r="45" spans="1:16" ht="14.25" customHeight="1" thickBot="1">
      <c r="A45" s="39">
        <v>39</v>
      </c>
      <c r="B45" s="40">
        <v>161</v>
      </c>
      <c r="C45" s="41" t="s">
        <v>72</v>
      </c>
      <c r="D45" s="41" t="s">
        <v>37</v>
      </c>
      <c r="E45" s="54">
        <v>15.3</v>
      </c>
      <c r="F45" s="46">
        <f t="shared" si="6"/>
        <v>372</v>
      </c>
      <c r="G45" s="55">
        <v>1.25</v>
      </c>
      <c r="H45" s="46">
        <f t="shared" si="7"/>
        <v>218</v>
      </c>
      <c r="I45" s="55">
        <v>6.5</v>
      </c>
      <c r="J45" s="46">
        <f t="shared" si="8"/>
        <v>278</v>
      </c>
      <c r="K45" s="55">
        <v>4.4800000000000004</v>
      </c>
      <c r="L45" s="46">
        <f t="shared" si="9"/>
        <v>287</v>
      </c>
      <c r="M45" s="56">
        <v>2</v>
      </c>
      <c r="N45" s="57">
        <v>40.700000000000003</v>
      </c>
      <c r="O45" s="46">
        <f t="shared" si="10"/>
        <v>206</v>
      </c>
      <c r="P45" s="58">
        <f t="shared" si="11"/>
        <v>1361</v>
      </c>
    </row>
    <row r="46" spans="1:16" ht="14.25" customHeight="1" thickBot="1">
      <c r="A46" s="39">
        <v>40</v>
      </c>
      <c r="B46" s="40">
        <v>198</v>
      </c>
      <c r="C46" s="41" t="s">
        <v>73</v>
      </c>
      <c r="D46" s="41" t="s">
        <v>44</v>
      </c>
      <c r="E46" s="54">
        <v>16.600000000000001</v>
      </c>
      <c r="F46" s="46">
        <f t="shared" si="6"/>
        <v>274</v>
      </c>
      <c r="G46" s="55">
        <v>1.35</v>
      </c>
      <c r="H46" s="46">
        <f t="shared" si="7"/>
        <v>283</v>
      </c>
      <c r="I46" s="55">
        <v>8.77</v>
      </c>
      <c r="J46" s="46">
        <f t="shared" si="8"/>
        <v>412</v>
      </c>
      <c r="K46" s="55">
        <v>4.42</v>
      </c>
      <c r="L46" s="46">
        <f t="shared" si="9"/>
        <v>276</v>
      </c>
      <c r="M46" s="56">
        <v>2</v>
      </c>
      <c r="N46" s="57">
        <v>53.3</v>
      </c>
      <c r="O46" s="46">
        <f t="shared" si="10"/>
        <v>101</v>
      </c>
      <c r="P46" s="58">
        <f t="shared" si="11"/>
        <v>1346</v>
      </c>
    </row>
    <row r="47" spans="1:16" ht="14.25" customHeight="1" thickBot="1">
      <c r="A47" s="39">
        <v>41</v>
      </c>
      <c r="B47" s="40">
        <v>183</v>
      </c>
      <c r="C47" s="41" t="s">
        <v>74</v>
      </c>
      <c r="D47" s="41" t="s">
        <v>69</v>
      </c>
      <c r="E47" s="54">
        <v>16.8</v>
      </c>
      <c r="F47" s="46">
        <f t="shared" si="6"/>
        <v>260</v>
      </c>
      <c r="G47" s="55">
        <v>1.41</v>
      </c>
      <c r="H47" s="46">
        <f t="shared" si="7"/>
        <v>324</v>
      </c>
      <c r="I47" s="55">
        <v>7.36</v>
      </c>
      <c r="J47" s="46">
        <f t="shared" si="8"/>
        <v>328</v>
      </c>
      <c r="K47" s="55">
        <v>4.55</v>
      </c>
      <c r="L47" s="46">
        <f t="shared" si="9"/>
        <v>299</v>
      </c>
      <c r="M47" s="56">
        <v>2</v>
      </c>
      <c r="N47" s="57">
        <v>49</v>
      </c>
      <c r="O47" s="46">
        <f t="shared" si="10"/>
        <v>133</v>
      </c>
      <c r="P47" s="58">
        <f t="shared" si="11"/>
        <v>1344</v>
      </c>
    </row>
    <row r="48" spans="1:16" ht="14.25" customHeight="1" thickBot="1">
      <c r="A48" s="39">
        <v>42</v>
      </c>
      <c r="B48" s="40">
        <v>179</v>
      </c>
      <c r="C48" s="41" t="s">
        <v>75</v>
      </c>
      <c r="D48" s="41" t="s">
        <v>30</v>
      </c>
      <c r="E48" s="54">
        <v>16.3</v>
      </c>
      <c r="F48" s="46">
        <f t="shared" si="6"/>
        <v>295</v>
      </c>
      <c r="G48" s="55">
        <v>1.2</v>
      </c>
      <c r="H48" s="46">
        <f t="shared" si="7"/>
        <v>188</v>
      </c>
      <c r="I48" s="55">
        <v>8.43</v>
      </c>
      <c r="J48" s="46">
        <f t="shared" si="8"/>
        <v>392</v>
      </c>
      <c r="K48" s="55">
        <v>4.37</v>
      </c>
      <c r="L48" s="46">
        <f t="shared" si="9"/>
        <v>267</v>
      </c>
      <c r="M48" s="56">
        <v>2</v>
      </c>
      <c r="N48" s="57">
        <v>42.1</v>
      </c>
      <c r="O48" s="46">
        <f t="shared" si="10"/>
        <v>193</v>
      </c>
      <c r="P48" s="58">
        <f t="shared" si="11"/>
        <v>1335</v>
      </c>
    </row>
    <row r="49" spans="1:16" ht="14.25" customHeight="1" thickBot="1">
      <c r="A49" s="39">
        <v>43</v>
      </c>
      <c r="B49" s="40">
        <v>174</v>
      </c>
      <c r="C49" s="41" t="s">
        <v>76</v>
      </c>
      <c r="D49" s="41" t="s">
        <v>48</v>
      </c>
      <c r="E49" s="54">
        <v>14.2</v>
      </c>
      <c r="F49" s="46">
        <f t="shared" si="6"/>
        <v>465</v>
      </c>
      <c r="G49" s="55">
        <v>1.25</v>
      </c>
      <c r="H49" s="46">
        <f t="shared" si="7"/>
        <v>218</v>
      </c>
      <c r="I49" s="55">
        <v>5.97</v>
      </c>
      <c r="J49" s="46">
        <f t="shared" si="8"/>
        <v>247</v>
      </c>
      <c r="K49" s="55">
        <v>4.28</v>
      </c>
      <c r="L49" s="46">
        <f t="shared" si="9"/>
        <v>252</v>
      </c>
      <c r="M49" s="56">
        <v>2</v>
      </c>
      <c r="N49" s="57">
        <v>51.2</v>
      </c>
      <c r="O49" s="46">
        <f t="shared" si="10"/>
        <v>116</v>
      </c>
      <c r="P49" s="58">
        <f t="shared" si="11"/>
        <v>1298</v>
      </c>
    </row>
    <row r="50" spans="1:16" ht="14.25" customHeight="1" thickBot="1">
      <c r="A50" s="39">
        <v>44</v>
      </c>
      <c r="B50" s="40">
        <v>165</v>
      </c>
      <c r="C50" s="41" t="s">
        <v>77</v>
      </c>
      <c r="D50" s="41" t="s">
        <v>62</v>
      </c>
      <c r="E50" s="54">
        <v>15.2</v>
      </c>
      <c r="F50" s="46">
        <f t="shared" si="6"/>
        <v>380</v>
      </c>
      <c r="G50" s="55">
        <v>1.44</v>
      </c>
      <c r="H50" s="46">
        <f t="shared" si="7"/>
        <v>345</v>
      </c>
      <c r="I50" s="55">
        <v>6.97</v>
      </c>
      <c r="J50" s="46">
        <f t="shared" si="8"/>
        <v>306</v>
      </c>
      <c r="K50" s="55">
        <v>4.22</v>
      </c>
      <c r="L50" s="46">
        <f t="shared" si="9"/>
        <v>242</v>
      </c>
      <c r="M50" s="56">
        <v>3</v>
      </c>
      <c r="N50" s="57">
        <v>13</v>
      </c>
      <c r="O50" s="46">
        <f t="shared" si="10"/>
        <v>8</v>
      </c>
      <c r="P50" s="58">
        <f t="shared" si="11"/>
        <v>1281</v>
      </c>
    </row>
    <row r="51" spans="1:16" ht="14.25" customHeight="1" thickBot="1">
      <c r="A51" s="39">
        <v>45</v>
      </c>
      <c r="B51" s="40">
        <v>189</v>
      </c>
      <c r="C51" s="41" t="s">
        <v>78</v>
      </c>
      <c r="D51" s="41" t="s">
        <v>51</v>
      </c>
      <c r="E51" s="54">
        <v>20.3</v>
      </c>
      <c r="F51" s="46">
        <f t="shared" si="6"/>
        <v>72</v>
      </c>
      <c r="G51" s="55">
        <v>1.35</v>
      </c>
      <c r="H51" s="46">
        <f t="shared" si="7"/>
        <v>283</v>
      </c>
      <c r="I51" s="55">
        <v>6.09</v>
      </c>
      <c r="J51" s="46">
        <f t="shared" si="8"/>
        <v>254</v>
      </c>
      <c r="K51" s="55">
        <v>4.67</v>
      </c>
      <c r="L51" s="46">
        <f t="shared" si="9"/>
        <v>321</v>
      </c>
      <c r="M51" s="56">
        <v>2</v>
      </c>
      <c r="N51" s="57">
        <v>33.299999999999997</v>
      </c>
      <c r="O51" s="46">
        <f t="shared" si="10"/>
        <v>284</v>
      </c>
      <c r="P51" s="58">
        <f t="shared" si="11"/>
        <v>1214</v>
      </c>
    </row>
    <row r="52" spans="1:16" ht="14.25" customHeight="1" thickBot="1">
      <c r="A52" s="39">
        <v>46</v>
      </c>
      <c r="B52" s="40">
        <v>188</v>
      </c>
      <c r="C52" s="41" t="s">
        <v>79</v>
      </c>
      <c r="D52" s="41" t="s">
        <v>51</v>
      </c>
      <c r="E52" s="54">
        <v>14</v>
      </c>
      <c r="F52" s="46">
        <f t="shared" si="6"/>
        <v>483</v>
      </c>
      <c r="G52" s="55">
        <v>1.25</v>
      </c>
      <c r="H52" s="46">
        <f t="shared" si="7"/>
        <v>218</v>
      </c>
      <c r="I52" s="55">
        <v>6.61</v>
      </c>
      <c r="J52" s="46">
        <f t="shared" si="8"/>
        <v>284</v>
      </c>
      <c r="K52" s="55">
        <v>3.79</v>
      </c>
      <c r="L52" s="46">
        <f t="shared" si="9"/>
        <v>173</v>
      </c>
      <c r="M52" s="56">
        <v>3</v>
      </c>
      <c r="N52" s="57">
        <v>6.5</v>
      </c>
      <c r="O52" s="46">
        <f t="shared" si="10"/>
        <v>28</v>
      </c>
      <c r="P52" s="58">
        <f t="shared" si="11"/>
        <v>1186</v>
      </c>
    </row>
    <row r="53" spans="1:16" ht="14.25" customHeight="1" thickBot="1">
      <c r="A53" s="39">
        <v>47</v>
      </c>
      <c r="B53" s="40">
        <v>156</v>
      </c>
      <c r="C53" s="41" t="s">
        <v>80</v>
      </c>
      <c r="D53" s="41" t="s">
        <v>81</v>
      </c>
      <c r="E53" s="54">
        <v>16.8</v>
      </c>
      <c r="F53" s="46">
        <f t="shared" si="6"/>
        <v>260</v>
      </c>
      <c r="G53" s="55">
        <v>0</v>
      </c>
      <c r="H53" s="46">
        <f t="shared" si="7"/>
        <v>0</v>
      </c>
      <c r="I53" s="55">
        <v>6.98</v>
      </c>
      <c r="J53" s="46">
        <f t="shared" si="8"/>
        <v>306</v>
      </c>
      <c r="K53" s="55">
        <v>3.88</v>
      </c>
      <c r="L53" s="46">
        <f t="shared" si="9"/>
        <v>187</v>
      </c>
      <c r="M53" s="56">
        <v>2</v>
      </c>
      <c r="N53" s="57">
        <v>21.6</v>
      </c>
      <c r="O53" s="46">
        <f t="shared" si="10"/>
        <v>429</v>
      </c>
      <c r="P53" s="58">
        <f t="shared" si="11"/>
        <v>1182</v>
      </c>
    </row>
    <row r="54" spans="1:16" ht="14.25" customHeight="1" thickBot="1">
      <c r="A54" s="39">
        <v>48</v>
      </c>
      <c r="B54" s="40">
        <v>213</v>
      </c>
      <c r="C54" s="41" t="s">
        <v>82</v>
      </c>
      <c r="D54" s="41" t="s">
        <v>32</v>
      </c>
      <c r="E54" s="54">
        <v>16.899999999999999</v>
      </c>
      <c r="F54" s="46">
        <f t="shared" si="6"/>
        <v>253</v>
      </c>
      <c r="G54" s="55">
        <v>1.2</v>
      </c>
      <c r="H54" s="46">
        <f t="shared" si="7"/>
        <v>188</v>
      </c>
      <c r="I54" s="55">
        <v>6.48</v>
      </c>
      <c r="J54" s="46">
        <f t="shared" si="8"/>
        <v>277</v>
      </c>
      <c r="K54" s="55">
        <v>3.97</v>
      </c>
      <c r="L54" s="46">
        <f t="shared" si="9"/>
        <v>201</v>
      </c>
      <c r="M54" s="56">
        <v>2</v>
      </c>
      <c r="N54" s="57">
        <v>38.9</v>
      </c>
      <c r="O54" s="46">
        <f t="shared" si="10"/>
        <v>224</v>
      </c>
      <c r="P54" s="58">
        <f t="shared" si="11"/>
        <v>1143</v>
      </c>
    </row>
    <row r="55" spans="1:16" ht="14.25" customHeight="1" thickBot="1">
      <c r="A55" s="39">
        <v>49</v>
      </c>
      <c r="B55" s="40">
        <v>149</v>
      </c>
      <c r="C55" s="41" t="s">
        <v>83</v>
      </c>
      <c r="D55" s="41" t="s">
        <v>17</v>
      </c>
      <c r="E55" s="54">
        <v>14</v>
      </c>
      <c r="F55" s="46">
        <f t="shared" si="6"/>
        <v>483</v>
      </c>
      <c r="G55" s="55">
        <v>0</v>
      </c>
      <c r="H55" s="46">
        <f t="shared" si="7"/>
        <v>0</v>
      </c>
      <c r="I55" s="55">
        <v>8.18</v>
      </c>
      <c r="J55" s="46">
        <f t="shared" si="8"/>
        <v>377</v>
      </c>
      <c r="K55" s="55">
        <v>4.2</v>
      </c>
      <c r="L55" s="46">
        <f t="shared" si="9"/>
        <v>239</v>
      </c>
      <c r="M55" s="56">
        <v>0</v>
      </c>
      <c r="N55" s="57">
        <v>0</v>
      </c>
      <c r="O55" s="46">
        <f t="shared" si="10"/>
        <v>0</v>
      </c>
      <c r="P55" s="58">
        <f t="shared" si="11"/>
        <v>1099</v>
      </c>
    </row>
    <row r="56" spans="1:16" ht="14.25" customHeight="1" thickBot="1">
      <c r="A56" s="39">
        <v>50</v>
      </c>
      <c r="B56" s="40">
        <v>162</v>
      </c>
      <c r="C56" s="41" t="s">
        <v>84</v>
      </c>
      <c r="D56" s="41" t="s">
        <v>85</v>
      </c>
      <c r="E56" s="54">
        <v>16</v>
      </c>
      <c r="F56" s="46">
        <f t="shared" si="6"/>
        <v>317</v>
      </c>
      <c r="G56" s="55">
        <v>1.3</v>
      </c>
      <c r="H56" s="46">
        <f t="shared" si="7"/>
        <v>250</v>
      </c>
      <c r="I56" s="55">
        <v>5.51</v>
      </c>
      <c r="J56" s="46">
        <f t="shared" si="8"/>
        <v>220</v>
      </c>
      <c r="K56" s="55">
        <v>4.21</v>
      </c>
      <c r="L56" s="46">
        <f t="shared" si="9"/>
        <v>240</v>
      </c>
      <c r="M56" s="56">
        <v>3</v>
      </c>
      <c r="N56" s="57">
        <v>1.4</v>
      </c>
      <c r="O56" s="46">
        <f t="shared" si="10"/>
        <v>51</v>
      </c>
      <c r="P56" s="58">
        <f t="shared" si="11"/>
        <v>1078</v>
      </c>
    </row>
    <row r="57" spans="1:16" ht="14.25" customHeight="1" thickBot="1">
      <c r="A57" s="39">
        <v>51</v>
      </c>
      <c r="B57" s="40">
        <v>180</v>
      </c>
      <c r="C57" s="41" t="s">
        <v>86</v>
      </c>
      <c r="D57" s="41" t="s">
        <v>30</v>
      </c>
      <c r="E57" s="54">
        <v>16</v>
      </c>
      <c r="F57" s="46">
        <f t="shared" si="6"/>
        <v>317</v>
      </c>
      <c r="G57" s="55">
        <v>0</v>
      </c>
      <c r="H57" s="46">
        <f t="shared" si="7"/>
        <v>0</v>
      </c>
      <c r="I57" s="55">
        <v>6.55</v>
      </c>
      <c r="J57" s="46">
        <f t="shared" si="8"/>
        <v>281</v>
      </c>
      <c r="K57" s="55">
        <v>4.45</v>
      </c>
      <c r="L57" s="46">
        <f t="shared" si="9"/>
        <v>281</v>
      </c>
      <c r="M57" s="56">
        <v>2</v>
      </c>
      <c r="N57" s="57">
        <v>43</v>
      </c>
      <c r="O57" s="46">
        <f t="shared" si="10"/>
        <v>184</v>
      </c>
      <c r="P57" s="58">
        <f t="shared" si="11"/>
        <v>1063</v>
      </c>
    </row>
    <row r="58" spans="1:16" ht="14.25" customHeight="1" thickBot="1">
      <c r="A58" s="39">
        <v>52</v>
      </c>
      <c r="B58" s="40">
        <v>164</v>
      </c>
      <c r="C58" s="41" t="s">
        <v>87</v>
      </c>
      <c r="D58" s="41" t="s">
        <v>62</v>
      </c>
      <c r="E58" s="54">
        <v>16.600000000000001</v>
      </c>
      <c r="F58" s="46">
        <f t="shared" si="6"/>
        <v>274</v>
      </c>
      <c r="G58" s="55">
        <v>0</v>
      </c>
      <c r="H58" s="46">
        <f t="shared" si="7"/>
        <v>0</v>
      </c>
      <c r="I58" s="55">
        <v>7.36</v>
      </c>
      <c r="J58" s="46">
        <f t="shared" si="8"/>
        <v>328</v>
      </c>
      <c r="K58" s="55">
        <v>4.3099999999999996</v>
      </c>
      <c r="L58" s="46">
        <f t="shared" si="9"/>
        <v>257</v>
      </c>
      <c r="M58" s="56">
        <v>2</v>
      </c>
      <c r="N58" s="57">
        <v>44.5</v>
      </c>
      <c r="O58" s="46">
        <f t="shared" si="10"/>
        <v>171</v>
      </c>
      <c r="P58" s="58">
        <f t="shared" si="11"/>
        <v>1030</v>
      </c>
    </row>
    <row r="59" spans="1:16" ht="14.25" customHeight="1" thickBot="1">
      <c r="A59" s="39">
        <v>53</v>
      </c>
      <c r="B59" s="40">
        <v>166</v>
      </c>
      <c r="C59" s="41" t="s">
        <v>88</v>
      </c>
      <c r="D59" s="41" t="s">
        <v>62</v>
      </c>
      <c r="E59" s="65">
        <v>16.399999999999999</v>
      </c>
      <c r="F59" s="46">
        <f t="shared" si="6"/>
        <v>288</v>
      </c>
      <c r="G59" s="66">
        <v>0</v>
      </c>
      <c r="H59" s="46">
        <f t="shared" si="7"/>
        <v>0</v>
      </c>
      <c r="I59" s="66">
        <v>6.93</v>
      </c>
      <c r="J59" s="46">
        <f t="shared" si="8"/>
        <v>303</v>
      </c>
      <c r="K59" s="66">
        <v>4.2</v>
      </c>
      <c r="L59" s="46">
        <f t="shared" si="9"/>
        <v>239</v>
      </c>
      <c r="M59" s="67">
        <v>2</v>
      </c>
      <c r="N59" s="68">
        <v>43.6</v>
      </c>
      <c r="O59" s="46">
        <f t="shared" si="10"/>
        <v>179</v>
      </c>
      <c r="P59" s="58">
        <f t="shared" si="11"/>
        <v>1009</v>
      </c>
    </row>
    <row r="60" spans="1:16" ht="14.25" customHeight="1" thickBot="1">
      <c r="A60" s="39">
        <v>54</v>
      </c>
      <c r="B60" s="40">
        <v>154</v>
      </c>
      <c r="C60" s="41" t="s">
        <v>89</v>
      </c>
      <c r="D60" s="41" t="s">
        <v>81</v>
      </c>
      <c r="E60" s="54">
        <v>14.8</v>
      </c>
      <c r="F60" s="46">
        <f t="shared" si="6"/>
        <v>413</v>
      </c>
      <c r="G60" s="55">
        <v>1.2</v>
      </c>
      <c r="H60" s="46">
        <f t="shared" si="7"/>
        <v>188</v>
      </c>
      <c r="I60" s="55">
        <v>5.65</v>
      </c>
      <c r="J60" s="46">
        <f t="shared" si="8"/>
        <v>228</v>
      </c>
      <c r="K60" s="55">
        <v>3.48</v>
      </c>
      <c r="L60" s="46">
        <f t="shared" si="9"/>
        <v>127</v>
      </c>
      <c r="M60" s="56">
        <v>3</v>
      </c>
      <c r="N60" s="57">
        <v>37.1</v>
      </c>
      <c r="O60" s="46">
        <v>0</v>
      </c>
      <c r="P60" s="58">
        <f t="shared" si="11"/>
        <v>956</v>
      </c>
    </row>
    <row r="61" spans="1:16" ht="14.25" customHeight="1" thickBot="1">
      <c r="A61" s="39">
        <v>55</v>
      </c>
      <c r="B61" s="40">
        <v>204</v>
      </c>
      <c r="C61" s="41" t="s">
        <v>90</v>
      </c>
      <c r="D61" s="41" t="s">
        <v>39</v>
      </c>
      <c r="E61" s="54">
        <v>16</v>
      </c>
      <c r="F61" s="46">
        <f t="shared" si="6"/>
        <v>317</v>
      </c>
      <c r="G61" s="55">
        <v>1.41</v>
      </c>
      <c r="H61" s="46">
        <f t="shared" si="7"/>
        <v>324</v>
      </c>
      <c r="I61" s="55">
        <v>0</v>
      </c>
      <c r="J61" s="46">
        <f t="shared" si="8"/>
        <v>0</v>
      </c>
      <c r="K61" s="55">
        <v>4.6399999999999997</v>
      </c>
      <c r="L61" s="46">
        <f t="shared" si="9"/>
        <v>315</v>
      </c>
      <c r="M61" s="56">
        <v>0</v>
      </c>
      <c r="N61" s="57">
        <v>0</v>
      </c>
      <c r="O61" s="46">
        <f>IF(M61+N61=0,0,TRUNC(0.232*((200-(M61*60+N61))^1.85)))</f>
        <v>0</v>
      </c>
      <c r="P61" s="58">
        <f t="shared" si="11"/>
        <v>956</v>
      </c>
    </row>
    <row r="62" spans="1:16" ht="14.25" customHeight="1" thickBot="1">
      <c r="A62" s="39">
        <v>56</v>
      </c>
      <c r="B62" s="40">
        <v>176</v>
      </c>
      <c r="C62" s="41" t="s">
        <v>91</v>
      </c>
      <c r="D62" s="41" t="s">
        <v>48</v>
      </c>
      <c r="E62" s="54">
        <v>16.7</v>
      </c>
      <c r="F62" s="46">
        <f t="shared" si="6"/>
        <v>267</v>
      </c>
      <c r="G62" s="55">
        <v>1.35</v>
      </c>
      <c r="H62" s="46">
        <f t="shared" si="7"/>
        <v>283</v>
      </c>
      <c r="I62" s="55">
        <v>6.75</v>
      </c>
      <c r="J62" s="46">
        <f t="shared" si="8"/>
        <v>293</v>
      </c>
      <c r="K62" s="55">
        <v>3.07</v>
      </c>
      <c r="L62" s="46">
        <f t="shared" si="9"/>
        <v>74</v>
      </c>
      <c r="M62" s="56">
        <v>3</v>
      </c>
      <c r="N62" s="57">
        <v>9.5</v>
      </c>
      <c r="O62" s="46">
        <f>IF(M62+N62=0,0,TRUNC(0.232*((200-(M62*60+N62))^1.85)))</f>
        <v>17</v>
      </c>
      <c r="P62" s="58">
        <f t="shared" si="11"/>
        <v>934</v>
      </c>
    </row>
    <row r="63" spans="1:16" ht="14.25" customHeight="1" thickBot="1">
      <c r="A63" s="39">
        <v>57</v>
      </c>
      <c r="B63" s="40">
        <v>152</v>
      </c>
      <c r="C63" s="41" t="s">
        <v>92</v>
      </c>
      <c r="D63" s="41" t="s">
        <v>46</v>
      </c>
      <c r="E63" s="9">
        <v>17.100000000000001</v>
      </c>
      <c r="F63" s="46">
        <f t="shared" si="6"/>
        <v>240</v>
      </c>
      <c r="G63" s="55">
        <v>1.3</v>
      </c>
      <c r="H63" s="46">
        <f t="shared" si="7"/>
        <v>250</v>
      </c>
      <c r="I63" s="55">
        <v>5.48</v>
      </c>
      <c r="J63" s="46">
        <f t="shared" si="8"/>
        <v>219</v>
      </c>
      <c r="K63" s="55">
        <v>3.99</v>
      </c>
      <c r="L63" s="46">
        <f t="shared" si="9"/>
        <v>204</v>
      </c>
      <c r="M63" s="56">
        <v>0</v>
      </c>
      <c r="N63" s="57">
        <v>0</v>
      </c>
      <c r="O63" s="46">
        <f>IF(M63+N63=0,0,TRUNC(0.232*((200-(M63*60+N63))^1.85)))</f>
        <v>0</v>
      </c>
      <c r="P63" s="58">
        <f t="shared" si="11"/>
        <v>913</v>
      </c>
    </row>
    <row r="64" spans="1:16" ht="14.25" customHeight="1" thickBot="1">
      <c r="A64" s="39">
        <v>58</v>
      </c>
      <c r="B64" s="40">
        <v>157</v>
      </c>
      <c r="C64" s="41" t="s">
        <v>93</v>
      </c>
      <c r="D64" s="41" t="s">
        <v>81</v>
      </c>
      <c r="E64" s="54">
        <v>17</v>
      </c>
      <c r="F64" s="46">
        <f t="shared" si="6"/>
        <v>246</v>
      </c>
      <c r="G64" s="55">
        <v>1.1499999999999999</v>
      </c>
      <c r="H64" s="46">
        <f t="shared" si="7"/>
        <v>159</v>
      </c>
      <c r="I64" s="55">
        <v>5.31</v>
      </c>
      <c r="J64" s="46">
        <f t="shared" si="8"/>
        <v>209</v>
      </c>
      <c r="K64" s="55">
        <v>3.41</v>
      </c>
      <c r="L64" s="46">
        <f t="shared" si="9"/>
        <v>118</v>
      </c>
      <c r="M64" s="56">
        <v>2</v>
      </c>
      <c r="N64" s="57">
        <v>48.9</v>
      </c>
      <c r="O64" s="46">
        <f>IF(M64+N64=0,0,TRUNC(0.232*((200-(M64*60+N64))^1.85)))</f>
        <v>133</v>
      </c>
      <c r="P64" s="58">
        <f t="shared" si="11"/>
        <v>865</v>
      </c>
    </row>
    <row r="65" spans="1:16" ht="14.25" customHeight="1" thickBot="1">
      <c r="A65" s="39">
        <v>59</v>
      </c>
      <c r="B65" s="32">
        <v>155</v>
      </c>
      <c r="C65" s="33" t="s">
        <v>94</v>
      </c>
      <c r="D65" s="33" t="s">
        <v>81</v>
      </c>
      <c r="E65" s="54">
        <v>26.1</v>
      </c>
      <c r="F65" s="46">
        <v>0</v>
      </c>
      <c r="G65" s="55">
        <v>1.2</v>
      </c>
      <c r="H65" s="46">
        <f t="shared" si="7"/>
        <v>188</v>
      </c>
      <c r="I65" s="55">
        <v>7.94</v>
      </c>
      <c r="J65" s="46">
        <f t="shared" si="8"/>
        <v>363</v>
      </c>
      <c r="K65" s="55">
        <v>3.42</v>
      </c>
      <c r="L65" s="46">
        <f t="shared" si="9"/>
        <v>119</v>
      </c>
      <c r="M65" s="56">
        <v>3</v>
      </c>
      <c r="N65" s="57">
        <v>42.2</v>
      </c>
      <c r="O65" s="46">
        <v>0</v>
      </c>
      <c r="P65" s="58">
        <f t="shared" si="11"/>
        <v>670</v>
      </c>
    </row>
  </sheetData>
  <phoneticPr fontId="0" type="noConversion"/>
  <pageMargins left="0.11811023622047245" right="0.11811023622047245" top="0.19685039370078741" bottom="0.15748031496062992" header="0.31496062992125984" footer="0.31496062992125984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RM plc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hdavies</dc:creator>
  <cp:lastModifiedBy>dgp</cp:lastModifiedBy>
  <dcterms:created xsi:type="dcterms:W3CDTF">2013-05-07T08:57:44Z</dcterms:created>
  <dcterms:modified xsi:type="dcterms:W3CDTF">2013-05-09T07:10:45Z</dcterms:modified>
</cp:coreProperties>
</file>